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owalski\Desktop\Pakiety Lekowe\Podpisane Pakiety\ZABLOKOWANE\"/>
    </mc:Choice>
  </mc:AlternateContent>
  <xr:revisionPtr revIDLastSave="0" documentId="8_{208955B9-56ED-42AA-8802-79E0FE99A191}" xr6:coauthVersionLast="45" xr6:coauthVersionMax="45" xr10:uidLastSave="{00000000-0000-0000-0000-000000000000}"/>
  <workbookProtection workbookAlgorithmName="SHA-512" workbookHashValue="JWjishn3hwdBG/sOUn5R0RfCTfyqiA8DlPDEVihkPO6yLRpmLpRJs2ZMSywSXukbEMzDOzDHjfwNKO3QJvhQ+w==" workbookSaltValue="YekC5kXJszCm0jeeuUrXqg==" workbookSpinCount="100000" lockStructure="1"/>
  <bookViews>
    <workbookView xWindow="-120" yWindow="-120" windowWidth="29040" windowHeight="15990" xr2:uid="{00000000-000D-0000-FFFF-FFFF00000000}"/>
  </bookViews>
  <sheets>
    <sheet name="do NFZ CHEMIA " sheetId="1" r:id="rId1"/>
  </sheets>
  <definedNames>
    <definedName name="_xlnm._FilterDatabase" localSheetId="0" hidden="1">'do NFZ CHEMIA '!$C$2:$U$2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3" i="1"/>
  <c r="L4" i="1"/>
  <c r="L5" i="1"/>
  <c r="L6" i="1"/>
  <c r="L7" i="1"/>
  <c r="L8" i="1"/>
  <c r="L9" i="1"/>
  <c r="L10" i="1"/>
  <c r="L88" i="1" l="1"/>
  <c r="M21" i="1"/>
  <c r="M22" i="1"/>
  <c r="M23" i="1"/>
  <c r="M24" i="1"/>
  <c r="M25" i="1"/>
  <c r="M26" i="1"/>
  <c r="M27" i="1"/>
  <c r="M28" i="1"/>
  <c r="M29" i="1"/>
  <c r="N29" i="1" s="1"/>
  <c r="M30" i="1"/>
  <c r="M31" i="1"/>
  <c r="M32" i="1"/>
  <c r="M33" i="1"/>
  <c r="M34" i="1"/>
  <c r="M35" i="1"/>
  <c r="M36" i="1"/>
  <c r="M37" i="1"/>
  <c r="M38" i="1"/>
  <c r="M39" i="1"/>
  <c r="M40" i="1"/>
  <c r="M41" i="1"/>
  <c r="N41" i="1" s="1"/>
  <c r="M42" i="1"/>
  <c r="N42" i="1" s="1"/>
  <c r="M43" i="1"/>
  <c r="M44" i="1"/>
  <c r="M45" i="1"/>
  <c r="N45" i="1" s="1"/>
  <c r="M46" i="1"/>
  <c r="M47" i="1"/>
  <c r="M48" i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M56" i="1"/>
  <c r="M57" i="1"/>
  <c r="N57" i="1" s="1"/>
  <c r="M58" i="1"/>
  <c r="M59" i="1"/>
  <c r="M60" i="1"/>
  <c r="N60" i="1" s="1"/>
  <c r="M61" i="1"/>
  <c r="N61" i="1" s="1"/>
  <c r="M62" i="1"/>
  <c r="N62" i="1" s="1"/>
  <c r="M63" i="1"/>
  <c r="N63" i="1" s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N76" i="1" s="1"/>
  <c r="M77" i="1"/>
  <c r="N77" i="1" s="1"/>
  <c r="M78" i="1"/>
  <c r="N78" i="1" s="1"/>
  <c r="M79" i="1"/>
  <c r="N79" i="1" s="1"/>
  <c r="M80" i="1"/>
  <c r="M81" i="1"/>
  <c r="M82" i="1"/>
  <c r="M83" i="1"/>
  <c r="M84" i="1"/>
  <c r="M85" i="1"/>
  <c r="M86" i="1"/>
  <c r="M87" i="1"/>
  <c r="N87" i="1" s="1"/>
  <c r="M18" i="1"/>
  <c r="M19" i="1"/>
  <c r="M20" i="1"/>
  <c r="M11" i="1"/>
  <c r="M12" i="1"/>
  <c r="M13" i="1"/>
  <c r="M14" i="1"/>
  <c r="M15" i="1"/>
  <c r="N15" i="1" s="1"/>
  <c r="M16" i="1"/>
  <c r="N16" i="1" s="1"/>
  <c r="M17" i="1"/>
  <c r="M7" i="1"/>
  <c r="N7" i="1" s="1"/>
  <c r="M8" i="1"/>
  <c r="N8" i="1" s="1"/>
  <c r="M4" i="1"/>
  <c r="N4" i="1" s="1"/>
  <c r="N55" i="1" l="1"/>
  <c r="N43" i="1"/>
  <c r="N24" i="1"/>
  <c r="N11" i="1"/>
  <c r="N82" i="1"/>
  <c r="N58" i="1"/>
  <c r="N46" i="1"/>
  <c r="N38" i="1"/>
  <c r="N34" i="1"/>
  <c r="N30" i="1"/>
  <c r="N26" i="1"/>
  <c r="N17" i="1"/>
  <c r="N85" i="1"/>
  <c r="N68" i="1"/>
  <c r="N21" i="1"/>
  <c r="N80" i="1"/>
  <c r="N72" i="1"/>
  <c r="N66" i="1"/>
  <c r="K4" i="1"/>
  <c r="K5" i="1"/>
  <c r="K6" i="1"/>
  <c r="M6" i="1" s="1"/>
  <c r="K7" i="1"/>
  <c r="K8" i="1"/>
  <c r="K9" i="1"/>
  <c r="K10" i="1"/>
  <c r="M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M9" i="1" l="1"/>
  <c r="N9" i="1" s="1"/>
  <c r="M5" i="1"/>
  <c r="N5" i="1" s="1"/>
  <c r="M3" i="1"/>
  <c r="U88" i="1"/>
  <c r="N3" i="1" l="1"/>
  <c r="N88" i="1" s="1"/>
  <c r="M88" i="1"/>
</calcChain>
</file>

<file path=xl/sharedStrings.xml><?xml version="1.0" encoding="utf-8"?>
<sst xmlns="http://schemas.openxmlformats.org/spreadsheetml/2006/main" count="147" uniqueCount="121">
  <si>
    <t xml:space="preserve">Acidum zolendronicum inj. 4mg x 1 x fiol. </t>
  </si>
  <si>
    <t xml:space="preserve">Aprepitantum  0,08g+0,125g(3kaps.=2kaps. 0,08g+1kaps. 0,125g  x 1op. </t>
  </si>
  <si>
    <t>Bendamustinum hydrochloridum  inj. 0,025g x  5 fiol</t>
  </si>
  <si>
    <t>Bendamustinum hydrochloridum inj. 0,1g x 5 fiol</t>
  </si>
  <si>
    <t>Bicalutamidum 50mg x 28 tabletek</t>
  </si>
  <si>
    <t xml:space="preserve">Bleomycini sulfas  15000 IU/fiolka (15 mg/fiolka) x 1 fiolka  </t>
  </si>
  <si>
    <t xml:space="preserve">Bortezomibum inj. 1mg  , proszek do sporządzania roztworu do wstzykiwań x 1  fiolka </t>
  </si>
  <si>
    <t xml:space="preserve">Bortezomibum inj. 3,5mg , proszek do sporządzania roztworu do wstzykiwań x 1  fiolka </t>
  </si>
  <si>
    <t>Calcii folinas inj. 100mg/10ml  x 1 fiol</t>
  </si>
  <si>
    <t>Calcii folinas inj. 200mg/20ml  x 1 fiol</t>
  </si>
  <si>
    <t>Calcii folinas inj. 500mg/50ml  x 1 fiol</t>
  </si>
  <si>
    <t>Calcii folinas inj. 1000mg/100ml  x 1 fiol</t>
  </si>
  <si>
    <t xml:space="preserve">Carboplatinum inj. 50mg/5ml x 1 fiol  </t>
  </si>
  <si>
    <t xml:space="preserve">Carboplatinum inj.150mg/15ml  x 1 fiol  </t>
  </si>
  <si>
    <t xml:space="preserve">Carboplatinum inj. 450mg /45ml x1 fiol  </t>
  </si>
  <si>
    <t xml:space="preserve">Carboplatinum inj. 600mg/60ml  x 1 fiol  </t>
  </si>
  <si>
    <t xml:space="preserve">Cisplatinum inj. 10mg/10 ml x 1 fiol    </t>
  </si>
  <si>
    <t xml:space="preserve">Cisplatinum  inj. 50mg/50 ml x 1 fiol     </t>
  </si>
  <si>
    <t xml:space="preserve">Cisplatinum  inj. 100mg/100ml x1 fiol    </t>
  </si>
  <si>
    <t xml:space="preserve">Cytarbinum  inj. 100mg x 1 fiol.    </t>
  </si>
  <si>
    <t xml:space="preserve">Cytarbinum  inj. 1000mg x 1 fiol.         </t>
  </si>
  <si>
    <t>Docetaxelum 20mg, koncentrat do sporządzania roztworu do infuzji x 1 fiol.</t>
  </si>
  <si>
    <t>Docetaxelum 80mg, koncentrat do sporządzania roztworu do infuzji x 1 fiol.</t>
  </si>
  <si>
    <t>Docetaxelum 160mg , koncentrat do sporządzania roztworu do infuzji x 1 fiol.</t>
  </si>
  <si>
    <t>Doxorubicin hydrochloride Liposome 0,05g x 2 zestawy po 3 fiol.</t>
  </si>
  <si>
    <t xml:space="preserve">Doxorubicinum inj. 200mg/100ml x 1 fiol     </t>
  </si>
  <si>
    <t>Epirubicini  hydrochloridum inj. 10mg/5ml x1 fiol.</t>
  </si>
  <si>
    <t xml:space="preserve">Epirubicini hydrochloridum  inj. 50mg/25ml x1 fiol.  </t>
  </si>
  <si>
    <t xml:space="preserve">Epirubicini hydrochloridum  inj. 100mg/50ml x 1 fiol. </t>
  </si>
  <si>
    <t xml:space="preserve">Epirubicini hydrochloridum  inj. 200mg/100ml x 1 fiol. </t>
  </si>
  <si>
    <t>Etoposidum  inj. koncentrat do sporządzania roztworu do infuzji  100mg/5ml  x 1 fiol</t>
  </si>
  <si>
    <t>Etoposidum  inj. koncentrat do sporządzania roztworu do infuzji  200mg/10ml  x 1 fiol</t>
  </si>
  <si>
    <t>Etoposidum  inj. koncentrat do sporządzania roztworu do infuzji  400mg/20ml  x 1 fiol</t>
  </si>
  <si>
    <t>Filgrastimum inj. 0,3mg/0,5ml x 1 amp-strzyk.</t>
  </si>
  <si>
    <t>Filgrastimum inj. 0,48mg/0,5ml x 1 amp-strzyk.</t>
  </si>
  <si>
    <t xml:space="preserve">Fluorouracilum 1000mg/20ml x 1 fiol. roztwór do wstrzykiwań </t>
  </si>
  <si>
    <t xml:space="preserve">Fluorouracil 5000mg/100ml x 1 fiol. roztwór do wstrzykiwań  </t>
  </si>
  <si>
    <t>Fulvestrantum  250mg/5ml  roztwór do wstrzykiwań x 2 amp-strzyk. a 5 ml + 2 igły z syst. osł.</t>
  </si>
  <si>
    <t xml:space="preserve">Gemcitabine hydrochloride, koncentrat do sporządzania roztworu do infuzji  inj. 0,2g/2ml  x 1 fiol. </t>
  </si>
  <si>
    <t>Gemcitabine hydrochloride, koncentrat do sporządzania roztworu do infuzji  inj.  1g/10ml  x 1 fiol.</t>
  </si>
  <si>
    <t>Gemcitabine hydrochloride, koncentrat do sporządzania roztworu do infuzji  inj.  2g/20ml  x 1 fiol.</t>
  </si>
  <si>
    <t xml:space="preserve"> Methotrexat,  koncentrat do sporządzania roztworu do infuzji,  5000mg/ 50ml x 1 fiolka </t>
  </si>
  <si>
    <t xml:space="preserve">Mitomycinum proszek do sporządzania rozt. do wstrz. 10mg inj. x 1 fiol. </t>
  </si>
  <si>
    <t xml:space="preserve">Mitomycinum proszek do sporządzania rozt. do wstrz. 20mg inj. x1 fiol. </t>
  </si>
  <si>
    <t xml:space="preserve">Ondansetronum, roztwór do wstrzykiwań lub infuzji  8mg/4ml  x 5 amp.  </t>
  </si>
  <si>
    <t>Temozolomidum 100mg x 5 kaps.</t>
  </si>
  <si>
    <t>Temozolomidum 20mg x 5 kaps.</t>
  </si>
  <si>
    <t>Topotecanum, koncentrat do sporządzania  roztworu do infuzji  1mg inj. x 1 fiol.</t>
  </si>
  <si>
    <t>Topotecanum, koncentrat do sporządzania  roztworu do infuzji  4mg inj. x 1 fiol.</t>
  </si>
  <si>
    <t xml:space="preserve">Vincristini sulfas, roztwór do wstrzykiwań  inj. 1mg x 1fiol. </t>
  </si>
  <si>
    <t>Vinorelbunum 20mg kaps x 1szt</t>
  </si>
  <si>
    <t>Vinorelbinum 30mg kaps x 1szt</t>
  </si>
  <si>
    <t xml:space="preserve">Oxaliplatinum, koncentrat do sporządzania roztworu do infuzji  inj. 50mg/10ml x 1 fiol. </t>
  </si>
  <si>
    <t>Oxaliplatinum, koncentrat do sporządzania roztworu do infuzji  inj. 100mg/20ml  inj x 1 fiol</t>
  </si>
  <si>
    <t>Oxaliplatinum, koncentrat do sporządzania roztworu do infuzji  inj. 200mg/40ml  inj x 1 fiol</t>
  </si>
  <si>
    <t xml:space="preserve"> </t>
  </si>
  <si>
    <t>Pemetrexedum, proszek do sporządzania koncentratu roztworu do infuzji   100mg inj. x 1 fiol.</t>
  </si>
  <si>
    <t>Pemetrexedum,  proszek do sporządzania koncentratu roztworu do infuzji   500mg inj. x 1 fiol.</t>
  </si>
  <si>
    <t>Irinotecani hydrochloridum trihydricum,  koncentrat do sporządzania roztworu do infuzji  inj. 0,1g/5ml inj.x 1fiol</t>
  </si>
  <si>
    <t xml:space="preserve">Irinotecani hydrochloridum trihydricum,  koncentrat do sporządzania roztworu do infuzji  inj. 0,3g/15ml x 1 fiol. </t>
  </si>
  <si>
    <t xml:space="preserve">Irinotecani hydrochloridum trihydricum,  koncentrat do sporządzania roztworu do infuzji  inj. 0,5g/25ml x 1 fiol. </t>
  </si>
  <si>
    <t>Paclitaxelum,  koncentrat do sporządzania roztworu do infuzji   30mg /5ml inj. x 1 fiol.</t>
  </si>
  <si>
    <t>Paclitaxelum,  koncentrat do sporządzania roztworu do infuzji 100mg /16,7ml inj.  x 1 fiol.</t>
  </si>
  <si>
    <t>Paclitaxelum,  koncentrat do sporządzania roztworu do infuzji 150mg /25ml inj. x 1 fiol</t>
  </si>
  <si>
    <t>Paclitaxelum,  koncentrat do sporządzania roztworu do infuzji 300mg /50ml inj. x 1 fiol</t>
  </si>
  <si>
    <t xml:space="preserve">Netupitant + Palonosetron                          0,3g + 0,5mg  x 1 kaps. </t>
  </si>
  <si>
    <t xml:space="preserve">DOXORUBICIN pegylowanych liposomach 0,02g/10ml x 1 fiol. </t>
  </si>
  <si>
    <t>Cyclophosphamidum  1000mg x 1 fiol.</t>
  </si>
  <si>
    <t>Cyclophosphamidum inj. 200mg x 1 fiol.</t>
  </si>
  <si>
    <t xml:space="preserve">Dacarbazinum  inj. 200mg x 10 fiol.           </t>
  </si>
  <si>
    <t>Dacarbazinum  inj. 100mg x 10 fiol.</t>
  </si>
  <si>
    <t>Dacarbazinum  inj. 500mg x 1 fiol.</t>
  </si>
  <si>
    <t>Ifosfamidum proszek do sporządzenia roztworu do wstrzykiwań  inj. 1g x 1 fiol.</t>
  </si>
  <si>
    <t xml:space="preserve">Ifosfamidum proszek do sporządzenia roztworu do wstrzykiwań  inj. 2g x 1 fiol . </t>
  </si>
  <si>
    <t>Mesnum, roztwór do wstrzykiwań  inj.  400mg/4ml x 15 amp.</t>
  </si>
  <si>
    <t>Nr pakietu</t>
  </si>
  <si>
    <t>Pozycja w pakiecie</t>
  </si>
  <si>
    <t>Nazwa międzynarodowa leku, postać, dawka, jednostka miary</t>
  </si>
  <si>
    <t>Szacunkowa ilość jednostek miary</t>
  </si>
  <si>
    <t>Oferowana ilość</t>
  </si>
  <si>
    <t>Cena netto za jednostkę miary</t>
  </si>
  <si>
    <t>% VAT</t>
  </si>
  <si>
    <t>Cena brutto za jednostkę miary</t>
  </si>
  <si>
    <t>Wartość brutto</t>
  </si>
  <si>
    <t>Producent</t>
  </si>
  <si>
    <t>kod EAN</t>
  </si>
  <si>
    <t>Typ Produktu</t>
  </si>
  <si>
    <t>Uwagi oferenta</t>
  </si>
  <si>
    <t>Vinorelbinum 80mg kaps x 1szt</t>
  </si>
  <si>
    <t>Capecitabinum 150mg x 60 tbl.</t>
  </si>
  <si>
    <t>Capecitabinum  500mg x 120 tbl.</t>
  </si>
  <si>
    <t>Vinorelbinum, koncentrat do sporządzania roztworu do infuzji  inj. 10mg/1ml x 10 amp.</t>
  </si>
  <si>
    <t>Vinorelbinum, koncentrat do sporządzania roztworu do infuzji  inj. 50mg/5ml x 10 amp.</t>
  </si>
  <si>
    <t>Irinotecani hydrochloridum trihydricum,  koncentrat do sporządzania roztworu do infuzji  inj. 0,04g /2ml inj x 1fiol.</t>
  </si>
  <si>
    <t xml:space="preserve">PEGFILGRASTIM 0,006g/0,6ml x 1 amp.-strz.  </t>
  </si>
  <si>
    <t>LIPEGFILGRASTIM 0,006g/0,6ml x 1 amp.strz.</t>
  </si>
  <si>
    <r>
      <t xml:space="preserve">Doxorubicinum </t>
    </r>
    <r>
      <rPr>
        <sz val="6"/>
        <rFont val="Calibri"/>
        <family val="2"/>
        <charset val="238"/>
      </rPr>
      <t xml:space="preserve"> inj. 10mg/5ml x 1 fiol     </t>
    </r>
  </si>
  <si>
    <r>
      <t xml:space="preserve">Doxorubicinum </t>
    </r>
    <r>
      <rPr>
        <sz val="6"/>
        <rFont val="Calibri"/>
        <family val="2"/>
        <charset val="238"/>
      </rPr>
      <t xml:space="preserve"> inj.i 50mg/25ml x 1 fiol     </t>
    </r>
  </si>
  <si>
    <r>
      <t xml:space="preserve">Doxorubicinum inj. </t>
    </r>
    <r>
      <rPr>
        <sz val="6"/>
        <rFont val="Calibri"/>
        <family val="2"/>
        <charset val="238"/>
      </rPr>
      <t xml:space="preserve">100mg/50ml x 1 fiol     </t>
    </r>
  </si>
  <si>
    <t>Wysokość wadium</t>
  </si>
  <si>
    <t>Uwagi Zamawiającego</t>
  </si>
  <si>
    <t>Oferowany termin ważności min. 12 m-cy</t>
  </si>
  <si>
    <t>UWAGA:</t>
  </si>
  <si>
    <t>TYP PRODUKTU:</t>
  </si>
  <si>
    <t>-</t>
  </si>
  <si>
    <t>PRODUKT LECZNICZY</t>
  </si>
  <si>
    <t>WYRÓB MEDYCZNY</t>
  </si>
  <si>
    <t>SUPLEMENT DIETY</t>
  </si>
  <si>
    <t>ŚRODEK SPOŻYWCZY SPECJALNEGO PRZEZNACZENIA ŻYWIENIOWEGO</t>
  </si>
  <si>
    <t>INNE</t>
  </si>
  <si>
    <t>DANE WYKONAWCY</t>
  </si>
  <si>
    <t>NAZWA WYKONAWCY:</t>
  </si>
  <si>
    <t>ADRES:</t>
  </si>
  <si>
    <t>NIP:</t>
  </si>
  <si>
    <t>REGON:</t>
  </si>
  <si>
    <t>Leki o tej samej nazwie międzynarodowej muszą być jednego producenta</t>
  </si>
  <si>
    <t>Część II CHEMIOTERAPIA</t>
  </si>
  <si>
    <t>Oferowany preparat, nazwa, postać, dawka, jednostka miary</t>
  </si>
  <si>
    <t>Nr oferty</t>
  </si>
  <si>
    <t>Wartość netto za pozycję</t>
  </si>
  <si>
    <t>Wartość brutto za pozycję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</si>
</sst>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_z_ł"/>
    <numFmt numFmtId="165" formatCode="#,##0;[Red]#,##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0"/>
      <color theme="10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6"/>
      <name val="Arial CE"/>
      <charset val="238"/>
    </font>
    <font>
      <sz val="6"/>
      <color theme="1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u/>
      <sz val="6"/>
      <color theme="10"/>
      <name val="Arial CE"/>
      <family val="2"/>
      <charset val="238"/>
    </font>
    <font>
      <sz val="6"/>
      <name val="Calibri"/>
      <family val="2"/>
      <charset val="238"/>
    </font>
    <font>
      <sz val="6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00B050"/>
        <bgColor indexed="26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44" fontId="14" fillId="0" borderId="0" applyFont="0" applyFill="0" applyBorder="0" applyAlignment="0" applyProtection="0"/>
  </cellStyleXfs>
  <cellXfs count="360">
    <xf numFmtId="0" fontId="0" fillId="0" borderId="0" xfId="0"/>
    <xf numFmtId="0" fontId="7" fillId="0" borderId="0" xfId="0" applyFont="1"/>
    <xf numFmtId="0" fontId="12" fillId="0" borderId="0" xfId="0" applyFont="1"/>
    <xf numFmtId="0" fontId="5" fillId="0" borderId="0" xfId="0" applyFont="1"/>
    <xf numFmtId="0" fontId="4" fillId="2" borderId="3" xfId="0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7" fillId="0" borderId="3" xfId="0" applyFont="1" applyBorder="1"/>
    <xf numFmtId="0" fontId="7" fillId="0" borderId="15" xfId="0" applyFont="1" applyBorder="1"/>
    <xf numFmtId="44" fontId="0" fillId="0" borderId="0" xfId="3" applyFont="1" applyBorder="1"/>
    <xf numFmtId="44" fontId="0" fillId="0" borderId="1" xfId="3" applyFont="1" applyBorder="1"/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 applyProtection="1">
      <alignment horizontal="left" wrapText="1"/>
      <protection locked="0"/>
    </xf>
    <xf numFmtId="2" fontId="4" fillId="2" borderId="25" xfId="0" applyNumberFormat="1" applyFont="1" applyFill="1" applyBorder="1" applyAlignment="1" applyProtection="1">
      <alignment horizontal="right" vertical="center"/>
      <protection locked="0"/>
    </xf>
    <xf numFmtId="3" fontId="8" fillId="2" borderId="25" xfId="0" applyNumberFormat="1" applyFont="1" applyFill="1" applyBorder="1" applyAlignment="1" applyProtection="1">
      <alignment horizontal="right" vertical="center"/>
      <protection locked="0"/>
    </xf>
    <xf numFmtId="4" fontId="4" fillId="2" borderId="25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7" fillId="0" borderId="25" xfId="0" applyFont="1" applyBorder="1"/>
    <xf numFmtId="0" fontId="7" fillId="0" borderId="26" xfId="0" applyFont="1" applyBorder="1"/>
    <xf numFmtId="44" fontId="15" fillId="0" borderId="27" xfId="3" applyFont="1" applyBorder="1"/>
    <xf numFmtId="2" fontId="8" fillId="2" borderId="3" xfId="0" applyNumberFormat="1" applyFont="1" applyFill="1" applyBorder="1" applyAlignment="1" applyProtection="1">
      <alignment horizontal="right" vertical="center"/>
      <protection locked="0"/>
    </xf>
    <xf numFmtId="2" fontId="8" fillId="2" borderId="25" xfId="0" applyNumberFormat="1" applyFont="1" applyFill="1" applyBorder="1" applyAlignment="1" applyProtection="1">
      <alignment horizontal="right" vertical="center"/>
      <protection locked="0"/>
    </xf>
    <xf numFmtId="9" fontId="4" fillId="2" borderId="25" xfId="1" applyNumberFormat="1" applyFont="1" applyFill="1" applyBorder="1" applyAlignment="1" applyProtection="1">
      <alignment horizontal="center" vertical="center"/>
      <protection locked="0"/>
    </xf>
    <xf numFmtId="9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wrapText="1"/>
    </xf>
    <xf numFmtId="3" fontId="4" fillId="2" borderId="2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4" fontId="13" fillId="0" borderId="2" xfId="3" applyFont="1" applyBorder="1" applyAlignment="1">
      <alignment horizontal="center" vertical="center"/>
    </xf>
    <xf numFmtId="0" fontId="4" fillId="2" borderId="25" xfId="1" applyFont="1" applyFill="1" applyBorder="1" applyAlignment="1">
      <alignment horizontal="left" wrapText="1"/>
    </xf>
    <xf numFmtId="3" fontId="4" fillId="2" borderId="25" xfId="1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/>
    </xf>
    <xf numFmtId="4" fontId="8" fillId="2" borderId="25" xfId="0" applyNumberFormat="1" applyFont="1" applyFill="1" applyBorder="1" applyAlignment="1" applyProtection="1">
      <alignment horizontal="right" vertical="center"/>
      <protection locked="0"/>
    </xf>
    <xf numFmtId="0" fontId="4" fillId="3" borderId="25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7" fillId="2" borderId="25" xfId="0" applyFont="1" applyFill="1" applyBorder="1" applyAlignment="1" applyProtection="1">
      <alignment horizontal="left" wrapText="1"/>
      <protection locked="0"/>
    </xf>
    <xf numFmtId="2" fontId="7" fillId="2" borderId="25" xfId="0" applyNumberFormat="1" applyFont="1" applyFill="1" applyBorder="1" applyAlignment="1" applyProtection="1">
      <alignment horizontal="right" vertical="center"/>
      <protection locked="0"/>
    </xf>
    <xf numFmtId="0" fontId="4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left" wrapText="1"/>
    </xf>
    <xf numFmtId="3" fontId="4" fillId="2" borderId="28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 applyProtection="1">
      <alignment horizontal="left" wrapText="1"/>
      <protection locked="0"/>
    </xf>
    <xf numFmtId="2" fontId="7" fillId="2" borderId="28" xfId="0" applyNumberFormat="1" applyFont="1" applyFill="1" applyBorder="1" applyAlignment="1" applyProtection="1">
      <alignment horizontal="right" vertical="center"/>
      <protection locked="0"/>
    </xf>
    <xf numFmtId="2" fontId="8" fillId="2" borderId="28" xfId="0" applyNumberFormat="1" applyFont="1" applyFill="1" applyBorder="1" applyAlignment="1" applyProtection="1">
      <alignment horizontal="right" vertical="center"/>
      <protection locked="0"/>
    </xf>
    <xf numFmtId="0" fontId="4" fillId="2" borderId="28" xfId="0" applyFont="1" applyFill="1" applyBorder="1" applyAlignment="1" applyProtection="1">
      <alignment horizontal="center"/>
      <protection locked="0"/>
    </xf>
    <xf numFmtId="0" fontId="7" fillId="0" borderId="29" xfId="0" applyFont="1" applyBorder="1"/>
    <xf numFmtId="9" fontId="7" fillId="2" borderId="25" xfId="0" applyNumberFormat="1" applyFont="1" applyFill="1" applyBorder="1" applyAlignment="1" applyProtection="1">
      <alignment horizontal="center" vertical="center"/>
      <protection locked="0"/>
    </xf>
    <xf numFmtId="44" fontId="15" fillId="0" borderId="23" xfId="3" applyFont="1" applyBorder="1"/>
    <xf numFmtId="44" fontId="15" fillId="0" borderId="22" xfId="3" applyFont="1" applyBorder="1"/>
    <xf numFmtId="0" fontId="7" fillId="2" borderId="25" xfId="0" applyFont="1" applyFill="1" applyBorder="1" applyAlignment="1">
      <alignment horizontal="left" wrapText="1"/>
    </xf>
    <xf numFmtId="9" fontId="7" fillId="2" borderId="25" xfId="1" applyNumberFormat="1" applyFont="1" applyFill="1" applyBorder="1" applyAlignment="1" applyProtection="1">
      <alignment horizontal="center" vertical="center"/>
      <protection locked="0"/>
    </xf>
    <xf numFmtId="4" fontId="7" fillId="0" borderId="4" xfId="0" applyNumberFormat="1" applyFont="1" applyBorder="1" applyAlignment="1">
      <alignment horizontal="center" vertical="center"/>
    </xf>
    <xf numFmtId="44" fontId="15" fillId="0" borderId="23" xfId="3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  <protection locked="0"/>
    </xf>
    <xf numFmtId="44" fontId="15" fillId="0" borderId="21" xfId="3" applyFont="1" applyBorder="1"/>
    <xf numFmtId="0" fontId="4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 applyProtection="1">
      <alignment horizontal="left" wrapText="1"/>
      <protection locked="0"/>
    </xf>
    <xf numFmtId="4" fontId="8" fillId="2" borderId="3" xfId="0" applyNumberFormat="1" applyFont="1" applyFill="1" applyBorder="1" applyAlignment="1" applyProtection="1">
      <alignment horizontal="right" vertical="center"/>
      <protection locked="0"/>
    </xf>
    <xf numFmtId="9" fontId="4" fillId="2" borderId="3" xfId="1" applyNumberFormat="1" applyFont="1" applyFill="1" applyBorder="1" applyAlignment="1" applyProtection="1">
      <alignment horizontal="center" vertical="center"/>
      <protection locked="0"/>
    </xf>
    <xf numFmtId="3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left" wrapText="1"/>
      <protection locked="0"/>
    </xf>
    <xf numFmtId="2" fontId="7" fillId="2" borderId="3" xfId="0" applyNumberFormat="1" applyFont="1" applyFill="1" applyBorder="1" applyAlignment="1" applyProtection="1">
      <alignment horizontal="right"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7" fillId="0" borderId="26" xfId="0" applyFont="1" applyBorder="1" applyAlignment="1">
      <alignment vertical="center"/>
    </xf>
    <xf numFmtId="0" fontId="4" fillId="0" borderId="28" xfId="0" applyFont="1" applyFill="1" applyBorder="1" applyAlignment="1" applyProtection="1">
      <alignment horizontal="left" wrapText="1"/>
      <protection locked="0"/>
    </xf>
    <xf numFmtId="0" fontId="4" fillId="0" borderId="25" xfId="0" applyFont="1" applyFill="1" applyBorder="1" applyAlignment="1" applyProtection="1">
      <alignment horizontal="left" wrapText="1"/>
      <protection locked="0"/>
    </xf>
    <xf numFmtId="0" fontId="4" fillId="0" borderId="3" xfId="0" applyFont="1" applyFill="1" applyBorder="1" applyAlignment="1" applyProtection="1">
      <alignment horizontal="left" wrapText="1"/>
      <protection locked="0"/>
    </xf>
    <xf numFmtId="44" fontId="22" fillId="0" borderId="0" xfId="3" applyFont="1" applyBorder="1"/>
    <xf numFmtId="0" fontId="5" fillId="2" borderId="37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3" fillId="0" borderId="1" xfId="0" applyFont="1" applyBorder="1"/>
    <xf numFmtId="2" fontId="4" fillId="2" borderId="25" xfId="0" applyNumberFormat="1" applyFont="1" applyFill="1" applyBorder="1" applyAlignment="1" applyProtection="1">
      <alignment vertical="center"/>
      <protection locked="0"/>
    </xf>
    <xf numFmtId="0" fontId="4" fillId="5" borderId="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 applyProtection="1">
      <alignment horizontal="left" wrapText="1"/>
      <protection locked="0"/>
    </xf>
    <xf numFmtId="2" fontId="4" fillId="5" borderId="12" xfId="0" applyNumberFormat="1" applyFont="1" applyFill="1" applyBorder="1" applyAlignment="1" applyProtection="1">
      <alignment horizontal="right" vertical="center"/>
      <protection locked="0"/>
    </xf>
    <xf numFmtId="2" fontId="8" fillId="5" borderId="12" xfId="0" applyNumberFormat="1" applyFont="1" applyFill="1" applyBorder="1" applyAlignment="1" applyProtection="1">
      <alignment horizontal="right" vertical="center"/>
      <protection locked="0"/>
    </xf>
    <xf numFmtId="4" fontId="4" fillId="5" borderId="25" xfId="0" applyNumberFormat="1" applyFont="1" applyFill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left" wrapText="1"/>
    </xf>
    <xf numFmtId="3" fontId="4" fillId="5" borderId="5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 applyProtection="1">
      <alignment horizontal="left" wrapText="1"/>
      <protection locked="0"/>
    </xf>
    <xf numFmtId="2" fontId="4" fillId="5" borderId="5" xfId="0" applyNumberFormat="1" applyFont="1" applyFill="1" applyBorder="1" applyAlignment="1" applyProtection="1">
      <alignment horizontal="right" vertical="center"/>
      <protection locked="0"/>
    </xf>
    <xf numFmtId="2" fontId="8" fillId="5" borderId="5" xfId="0" applyNumberFormat="1" applyFont="1" applyFill="1" applyBorder="1" applyAlignment="1" applyProtection="1">
      <alignment horizontal="right" vertical="center"/>
      <protection locked="0"/>
    </xf>
    <xf numFmtId="9" fontId="4" fillId="5" borderId="5" xfId="0" applyNumberFormat="1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 applyProtection="1">
      <alignment horizontal="left" wrapText="1"/>
      <protection locked="0"/>
    </xf>
    <xf numFmtId="2" fontId="4" fillId="4" borderId="12" xfId="0" applyNumberFormat="1" applyFont="1" applyFill="1" applyBorder="1" applyAlignment="1" applyProtection="1">
      <alignment horizontal="right" vertical="center"/>
      <protection locked="0"/>
    </xf>
    <xf numFmtId="2" fontId="8" fillId="4" borderId="12" xfId="0" applyNumberFormat="1" applyFont="1" applyFill="1" applyBorder="1" applyAlignment="1" applyProtection="1">
      <alignment horizontal="right" vertical="center"/>
      <protection locked="0"/>
    </xf>
    <xf numFmtId="4" fontId="4" fillId="4" borderId="25" xfId="0" applyNumberFormat="1" applyFont="1" applyFill="1" applyBorder="1" applyAlignment="1">
      <alignment horizontal="center" vertical="center"/>
    </xf>
    <xf numFmtId="164" fontId="4" fillId="4" borderId="25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wrapText="1"/>
    </xf>
    <xf numFmtId="3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wrapText="1"/>
      <protection locked="0"/>
    </xf>
    <xf numFmtId="2" fontId="4" fillId="4" borderId="1" xfId="0" applyNumberFormat="1" applyFont="1" applyFill="1" applyBorder="1" applyAlignment="1" applyProtection="1">
      <alignment horizontal="right" vertical="center"/>
      <protection locked="0"/>
    </xf>
    <xf numFmtId="2" fontId="8" fillId="4" borderId="1" xfId="0" applyNumberFormat="1" applyFont="1" applyFill="1" applyBorder="1" applyAlignment="1" applyProtection="1">
      <alignment horizontal="right" vertical="center"/>
      <protection locked="0"/>
    </xf>
    <xf numFmtId="9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wrapText="1"/>
    </xf>
    <xf numFmtId="3" fontId="4" fillId="4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 applyProtection="1">
      <alignment horizontal="left" wrapText="1"/>
      <protection locked="0"/>
    </xf>
    <xf numFmtId="2" fontId="4" fillId="4" borderId="5" xfId="0" applyNumberFormat="1" applyFont="1" applyFill="1" applyBorder="1" applyAlignment="1" applyProtection="1">
      <alignment horizontal="right" vertical="center"/>
      <protection locked="0"/>
    </xf>
    <xf numFmtId="2" fontId="8" fillId="4" borderId="5" xfId="0" applyNumberFormat="1" applyFont="1" applyFill="1" applyBorder="1" applyAlignment="1" applyProtection="1">
      <alignment horizontal="right" vertical="center"/>
      <protection locked="0"/>
    </xf>
    <xf numFmtId="9" fontId="4" fillId="4" borderId="5" xfId="0" applyNumberFormat="1" applyFont="1" applyFill="1" applyBorder="1" applyAlignment="1" applyProtection="1">
      <alignment horizontal="center" vertical="center"/>
      <protection locked="0"/>
    </xf>
    <xf numFmtId="9" fontId="4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>
      <alignment horizontal="center" vertical="center"/>
    </xf>
    <xf numFmtId="9" fontId="4" fillId="5" borderId="5" xfId="1" applyNumberFormat="1" applyFont="1" applyFill="1" applyBorder="1" applyAlignment="1" applyProtection="1">
      <alignment horizontal="center" vertical="center"/>
      <protection locked="0"/>
    </xf>
    <xf numFmtId="0" fontId="4" fillId="6" borderId="34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 applyProtection="1">
      <alignment horizontal="left" wrapText="1"/>
      <protection locked="0"/>
    </xf>
    <xf numFmtId="2" fontId="7" fillId="4" borderId="4" xfId="0" applyNumberFormat="1" applyFont="1" applyFill="1" applyBorder="1" applyAlignment="1" applyProtection="1">
      <alignment horizontal="right" vertical="center"/>
      <protection locked="0"/>
    </xf>
    <xf numFmtId="2" fontId="8" fillId="4" borderId="4" xfId="0" applyNumberFormat="1" applyFont="1" applyFill="1" applyBorder="1" applyAlignment="1" applyProtection="1">
      <alignment horizontal="right" vertical="center"/>
      <protection locked="0"/>
    </xf>
    <xf numFmtId="9" fontId="7" fillId="4" borderId="4" xfId="1" applyNumberFormat="1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left" wrapText="1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9" fontId="7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3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 applyProtection="1">
      <alignment horizontal="left" wrapText="1"/>
      <protection locked="0"/>
    </xf>
    <xf numFmtId="9" fontId="7" fillId="4" borderId="2" xfId="1" applyNumberFormat="1" applyFont="1" applyFill="1" applyBorder="1" applyAlignment="1" applyProtection="1">
      <alignment horizontal="center" vertical="center"/>
      <protection locked="0"/>
    </xf>
    <xf numFmtId="0" fontId="11" fillId="5" borderId="16" xfId="1" applyFont="1" applyFill="1" applyBorder="1" applyAlignment="1">
      <alignment horizontal="left" wrapText="1"/>
    </xf>
    <xf numFmtId="3" fontId="4" fillId="5" borderId="12" xfId="1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 applyProtection="1">
      <alignment horizontal="left" wrapText="1"/>
      <protection locked="0"/>
    </xf>
    <xf numFmtId="2" fontId="7" fillId="5" borderId="12" xfId="0" applyNumberFormat="1" applyFont="1" applyFill="1" applyBorder="1" applyAlignment="1" applyProtection="1">
      <alignment horizontal="right" vertical="center"/>
      <protection locked="0"/>
    </xf>
    <xf numFmtId="0" fontId="4" fillId="5" borderId="8" xfId="0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left" wrapText="1"/>
    </xf>
    <xf numFmtId="0" fontId="4" fillId="5" borderId="1" xfId="1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left" wrapText="1"/>
      <protection locked="0"/>
    </xf>
    <xf numFmtId="2" fontId="7" fillId="5" borderId="1" xfId="0" applyNumberFormat="1" applyFont="1" applyFill="1" applyBorder="1" applyAlignment="1" applyProtection="1">
      <alignment horizontal="right" vertical="center"/>
      <protection locked="0"/>
    </xf>
    <xf numFmtId="2" fontId="8" fillId="5" borderId="1" xfId="0" applyNumberFormat="1" applyFont="1" applyFill="1" applyBorder="1" applyAlignment="1" applyProtection="1">
      <alignment horizontal="right" vertical="center"/>
      <protection locked="0"/>
    </xf>
    <xf numFmtId="9" fontId="7" fillId="5" borderId="1" xfId="0" applyNumberFormat="1" applyFont="1" applyFill="1" applyBorder="1" applyAlignment="1" applyProtection="1">
      <alignment horizontal="center" vertical="center"/>
      <protection locked="0"/>
    </xf>
    <xf numFmtId="9" fontId="7" fillId="5" borderId="1" xfId="1" applyNumberFormat="1" applyFont="1" applyFill="1" applyBorder="1" applyAlignment="1" applyProtection="1">
      <alignment horizontal="center" vertical="center"/>
      <protection locked="0"/>
    </xf>
    <xf numFmtId="0" fontId="11" fillId="5" borderId="17" xfId="1" applyFont="1" applyFill="1" applyBorder="1" applyAlignment="1">
      <alignment horizontal="left" wrapText="1"/>
    </xf>
    <xf numFmtId="0" fontId="4" fillId="5" borderId="5" xfId="1" applyFont="1" applyFill="1" applyBorder="1" applyAlignment="1">
      <alignment horizontal="center" vertical="center"/>
    </xf>
    <xf numFmtId="0" fontId="7" fillId="5" borderId="5" xfId="0" applyFont="1" applyFill="1" applyBorder="1" applyAlignment="1" applyProtection="1">
      <alignment horizontal="left" wrapText="1"/>
      <protection locked="0"/>
    </xf>
    <xf numFmtId="2" fontId="7" fillId="5" borderId="5" xfId="0" applyNumberFormat="1" applyFont="1" applyFill="1" applyBorder="1" applyAlignment="1" applyProtection="1">
      <alignment horizontal="right" vertical="center"/>
      <protection locked="0"/>
    </xf>
    <xf numFmtId="9" fontId="7" fillId="5" borderId="5" xfId="1" applyNumberFormat="1" applyFont="1" applyFill="1" applyBorder="1" applyAlignment="1" applyProtection="1">
      <alignment horizontal="center" vertical="center"/>
      <protection locked="0"/>
    </xf>
    <xf numFmtId="3" fontId="4" fillId="4" borderId="12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 applyProtection="1">
      <alignment horizontal="center"/>
      <protection locked="0"/>
    </xf>
    <xf numFmtId="0" fontId="4" fillId="7" borderId="8" xfId="0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>
      <alignment horizontal="center" vertical="center"/>
    </xf>
    <xf numFmtId="9" fontId="7" fillId="5" borderId="5" xfId="0" applyNumberFormat="1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>
      <alignment horizontal="left" wrapText="1"/>
    </xf>
    <xf numFmtId="9" fontId="4" fillId="4" borderId="12" xfId="1" applyNumberFormat="1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wrapText="1"/>
    </xf>
    <xf numFmtId="4" fontId="8" fillId="4" borderId="5" xfId="0" applyNumberFormat="1" applyFont="1" applyFill="1" applyBorder="1" applyAlignment="1" applyProtection="1">
      <alignment horizontal="right" vertical="center"/>
      <protection locked="0"/>
    </xf>
    <xf numFmtId="9" fontId="4" fillId="4" borderId="5" xfId="1" applyNumberFormat="1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wrapText="1"/>
    </xf>
    <xf numFmtId="0" fontId="4" fillId="5" borderId="3" xfId="0" applyFont="1" applyFill="1" applyBorder="1" applyAlignment="1" applyProtection="1">
      <alignment horizontal="left" wrapText="1"/>
      <protection locked="0"/>
    </xf>
    <xf numFmtId="2" fontId="4" fillId="5" borderId="3" xfId="0" applyNumberFormat="1" applyFont="1" applyFill="1" applyBorder="1" applyAlignment="1" applyProtection="1">
      <alignment horizontal="right" vertical="center"/>
      <protection locked="0"/>
    </xf>
    <xf numFmtId="2" fontId="8" fillId="5" borderId="3" xfId="0" applyNumberFormat="1" applyFont="1" applyFill="1" applyBorder="1" applyAlignment="1" applyProtection="1">
      <alignment horizontal="right" vertical="center"/>
      <protection locked="0"/>
    </xf>
    <xf numFmtId="9" fontId="4" fillId="5" borderId="3" xfId="0" applyNumberFormat="1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wrapText="1"/>
    </xf>
    <xf numFmtId="0" fontId="7" fillId="4" borderId="12" xfId="0" applyFont="1" applyFill="1" applyBorder="1" applyAlignment="1" applyProtection="1">
      <alignment horizontal="left" wrapText="1"/>
      <protection locked="0"/>
    </xf>
    <xf numFmtId="2" fontId="7" fillId="4" borderId="12" xfId="0" applyNumberFormat="1" applyFont="1" applyFill="1" applyBorder="1" applyAlignment="1" applyProtection="1">
      <alignment horizontal="right" vertical="center"/>
      <protection locked="0"/>
    </xf>
    <xf numFmtId="9" fontId="7" fillId="4" borderId="12" xfId="1" applyNumberFormat="1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>
      <alignment horizontal="left" wrapText="1"/>
    </xf>
    <xf numFmtId="9" fontId="7" fillId="4" borderId="1" xfId="1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>
      <alignment horizontal="left" wrapText="1"/>
    </xf>
    <xf numFmtId="0" fontId="7" fillId="4" borderId="5" xfId="0" applyFont="1" applyFill="1" applyBorder="1" applyAlignment="1" applyProtection="1">
      <alignment horizontal="left" wrapText="1"/>
      <protection locked="0"/>
    </xf>
    <xf numFmtId="2" fontId="7" fillId="4" borderId="5" xfId="0" applyNumberFormat="1" applyFont="1" applyFill="1" applyBorder="1" applyAlignment="1" applyProtection="1">
      <alignment horizontal="right" vertical="center"/>
      <protection locked="0"/>
    </xf>
    <xf numFmtId="9" fontId="7" fillId="4" borderId="5" xfId="1" applyNumberFormat="1" applyFont="1" applyFill="1" applyBorder="1" applyAlignment="1" applyProtection="1">
      <alignment horizontal="center" vertical="center"/>
      <protection locked="0"/>
    </xf>
    <xf numFmtId="3" fontId="4" fillId="5" borderId="12" xfId="0" applyNumberFormat="1" applyFont="1" applyFill="1" applyBorder="1" applyAlignment="1">
      <alignment horizontal="center" vertical="center"/>
    </xf>
    <xf numFmtId="9" fontId="4" fillId="5" borderId="12" xfId="1" applyNumberFormat="1" applyFont="1" applyFill="1" applyBorder="1" applyAlignment="1" applyProtection="1">
      <alignment horizontal="center" vertical="center"/>
      <protection locked="0"/>
    </xf>
    <xf numFmtId="0" fontId="4" fillId="4" borderId="16" xfId="1" applyFont="1" applyFill="1" applyBorder="1" applyAlignment="1">
      <alignment horizontal="left" wrapText="1"/>
    </xf>
    <xf numFmtId="3" fontId="4" fillId="4" borderId="12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left" wrapText="1"/>
    </xf>
    <xf numFmtId="9" fontId="4" fillId="4" borderId="1" xfId="1" applyNumberFormat="1" applyFont="1" applyFill="1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left" wrapText="1"/>
      <protection locked="0"/>
    </xf>
    <xf numFmtId="2" fontId="4" fillId="5" borderId="1" xfId="0" applyNumberFormat="1" applyFont="1" applyFill="1" applyBorder="1" applyAlignment="1" applyProtection="1">
      <alignment horizontal="right" vertical="center"/>
      <protection locked="0"/>
    </xf>
    <xf numFmtId="9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7" borderId="6" xfId="0" applyFont="1" applyFill="1" applyBorder="1" applyAlignment="1">
      <alignment horizontal="left" wrapText="1"/>
    </xf>
    <xf numFmtId="9" fontId="4" fillId="5" borderId="1" xfId="1" applyNumberFormat="1" applyFont="1" applyFill="1" applyBorder="1" applyAlignment="1" applyProtection="1">
      <alignment horizontal="center" vertical="center"/>
      <protection locked="0"/>
    </xf>
    <xf numFmtId="0" fontId="4" fillId="7" borderId="17" xfId="0" applyFont="1" applyFill="1" applyBorder="1" applyAlignment="1">
      <alignment horizontal="left" wrapText="1"/>
    </xf>
    <xf numFmtId="9" fontId="4" fillId="4" borderId="12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left" wrapText="1"/>
      <protection locked="0"/>
    </xf>
    <xf numFmtId="0" fontId="10" fillId="4" borderId="5" xfId="0" applyFont="1" applyFill="1" applyBorder="1" applyAlignment="1" applyProtection="1">
      <alignment horizontal="left" wrapText="1"/>
      <protection locked="0"/>
    </xf>
    <xf numFmtId="0" fontId="4" fillId="5" borderId="18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165" fontId="4" fillId="5" borderId="12" xfId="0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165" fontId="4" fillId="5" borderId="5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left" wrapText="1"/>
    </xf>
    <xf numFmtId="0" fontId="8" fillId="5" borderId="12" xfId="0" applyFont="1" applyFill="1" applyBorder="1" applyAlignment="1" applyProtection="1">
      <alignment horizontal="left" wrapText="1"/>
      <protection locked="0"/>
    </xf>
    <xf numFmtId="0" fontId="8" fillId="5" borderId="5" xfId="0" applyFont="1" applyFill="1" applyBorder="1" applyAlignment="1" applyProtection="1">
      <alignment horizontal="left" wrapText="1"/>
      <protection locked="0"/>
    </xf>
    <xf numFmtId="0" fontId="7" fillId="4" borderId="35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28" xfId="0" applyFont="1" applyFill="1" applyBorder="1" applyAlignment="1">
      <alignment horizontal="center" wrapText="1"/>
    </xf>
    <xf numFmtId="0" fontId="0" fillId="0" borderId="41" xfId="0" applyBorder="1" applyAlignment="1">
      <alignment horizontal="center"/>
    </xf>
    <xf numFmtId="4" fontId="4" fillId="5" borderId="35" xfId="0" applyNumberFormat="1" applyFont="1" applyFill="1" applyBorder="1" applyAlignment="1">
      <alignment horizontal="center" vertical="center"/>
    </xf>
    <xf numFmtId="4" fontId="4" fillId="5" borderId="28" xfId="0" applyNumberFormat="1" applyFont="1" applyFill="1" applyBorder="1" applyAlignment="1">
      <alignment horizontal="center" vertical="center"/>
    </xf>
    <xf numFmtId="4" fontId="4" fillId="4" borderId="35" xfId="0" applyNumberFormat="1" applyFont="1" applyFill="1" applyBorder="1" applyAlignment="1">
      <alignment horizontal="center" vertical="center"/>
    </xf>
    <xf numFmtId="4" fontId="4" fillId="4" borderId="28" xfId="0" applyNumberFormat="1" applyFont="1" applyFill="1" applyBorder="1" applyAlignment="1">
      <alignment horizontal="center" vertical="center"/>
    </xf>
    <xf numFmtId="4" fontId="4" fillId="5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4" fontId="15" fillId="5" borderId="21" xfId="3" applyFont="1" applyFill="1" applyBorder="1" applyAlignment="1">
      <alignment horizontal="center" vertical="center"/>
    </xf>
    <xf numFmtId="44" fontId="15" fillId="5" borderId="23" xfId="3" applyFont="1" applyFill="1" applyBorder="1" applyAlignment="1">
      <alignment horizontal="center" vertical="center"/>
    </xf>
    <xf numFmtId="44" fontId="15" fillId="5" borderId="22" xfId="3" applyFont="1" applyFill="1" applyBorder="1" applyAlignment="1">
      <alignment horizontal="center" vertical="center"/>
    </xf>
    <xf numFmtId="44" fontId="15" fillId="4" borderId="21" xfId="3" applyFont="1" applyFill="1" applyBorder="1" applyAlignment="1">
      <alignment horizontal="center" vertical="center"/>
    </xf>
    <xf numFmtId="44" fontId="15" fillId="4" borderId="22" xfId="3" applyFont="1" applyFill="1" applyBorder="1" applyAlignment="1">
      <alignment horizontal="center" vertical="center"/>
    </xf>
    <xf numFmtId="44" fontId="15" fillId="4" borderId="23" xfId="3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49" fontId="21" fillId="0" borderId="1" xfId="0" applyNumberFormat="1" applyFont="1" applyBorder="1" applyAlignment="1" applyProtection="1">
      <alignment horizontal="left" wrapText="1"/>
      <protection locked="0"/>
    </xf>
    <xf numFmtId="49" fontId="21" fillId="0" borderId="8" xfId="0" applyNumberFormat="1" applyFont="1" applyBorder="1" applyAlignment="1" applyProtection="1">
      <alignment horizontal="left" wrapText="1"/>
      <protection locked="0"/>
    </xf>
    <xf numFmtId="0" fontId="21" fillId="0" borderId="14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49" fontId="21" fillId="0" borderId="5" xfId="0" applyNumberFormat="1" applyFont="1" applyBorder="1" applyAlignment="1" applyProtection="1">
      <alignment horizontal="left" wrapText="1"/>
      <protection locked="0"/>
    </xf>
    <xf numFmtId="49" fontId="21" fillId="0" borderId="9" xfId="0" applyNumberFormat="1" applyFont="1" applyBorder="1" applyAlignment="1" applyProtection="1">
      <alignment horizontal="left" wrapText="1"/>
      <protection locked="0"/>
    </xf>
    <xf numFmtId="44" fontId="15" fillId="5" borderId="21" xfId="3" applyFont="1" applyFill="1" applyBorder="1" applyAlignment="1">
      <alignment horizontal="center"/>
    </xf>
    <xf numFmtId="44" fontId="15" fillId="5" borderId="22" xfId="3" applyFont="1" applyFill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1" fillId="0" borderId="39" xfId="0" applyFont="1" applyBorder="1" applyAlignment="1">
      <alignment horizontal="left"/>
    </xf>
    <xf numFmtId="0" fontId="21" fillId="0" borderId="33" xfId="0" applyFont="1" applyBorder="1" applyAlignment="1">
      <alignment horizontal="left"/>
    </xf>
    <xf numFmtId="0" fontId="21" fillId="0" borderId="4" xfId="0" applyFont="1" applyBorder="1" applyAlignment="1">
      <alignment horizontal="left"/>
    </xf>
    <xf numFmtId="49" fontId="21" fillId="0" borderId="32" xfId="0" applyNumberFormat="1" applyFont="1" applyBorder="1" applyAlignment="1" applyProtection="1">
      <alignment horizontal="center" vertical="distributed" wrapText="1"/>
      <protection locked="0"/>
    </xf>
    <xf numFmtId="49" fontId="21" fillId="0" borderId="40" xfId="0" applyNumberFormat="1" applyFont="1" applyBorder="1" applyAlignment="1" applyProtection="1">
      <alignment horizontal="center" vertical="distributed" wrapText="1"/>
      <protection locked="0"/>
    </xf>
    <xf numFmtId="0" fontId="7" fillId="4" borderId="35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7" fillId="4" borderId="28" xfId="0" applyFont="1" applyFill="1" applyBorder="1" applyAlignment="1">
      <alignment horizontal="center" wrapText="1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44" fontId="15" fillId="5" borderId="21" xfId="3" applyFont="1" applyFill="1" applyBorder="1" applyAlignment="1">
      <alignment vertical="center"/>
    </xf>
    <xf numFmtId="44" fontId="15" fillId="5" borderId="23" xfId="3" applyFont="1" applyFill="1" applyBorder="1" applyAlignment="1">
      <alignment vertical="center"/>
    </xf>
    <xf numFmtId="44" fontId="15" fillId="5" borderId="22" xfId="3" applyFont="1" applyFill="1" applyBorder="1" applyAlignment="1">
      <alignment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7" fillId="0" borderId="26" xfId="0" applyFont="1" applyBorder="1" applyProtection="1">
      <protection locked="0"/>
    </xf>
    <xf numFmtId="0" fontId="7" fillId="5" borderId="35" xfId="0" applyFont="1" applyFill="1" applyBorder="1" applyAlignment="1" applyProtection="1">
      <alignment horizontal="center"/>
      <protection locked="0"/>
    </xf>
    <xf numFmtId="0" fontId="7" fillId="5" borderId="28" xfId="0" applyFont="1" applyFill="1" applyBorder="1" applyAlignment="1" applyProtection="1">
      <alignment horizontal="center"/>
      <protection locked="0"/>
    </xf>
    <xf numFmtId="0" fontId="7" fillId="0" borderId="29" xfId="0" applyFont="1" applyBorder="1" applyProtection="1">
      <protection locked="0"/>
    </xf>
    <xf numFmtId="0" fontId="7" fillId="4" borderId="35" xfId="0" applyFont="1" applyFill="1" applyBorder="1" applyAlignment="1" applyProtection="1">
      <alignment horizontal="center"/>
      <protection locked="0"/>
    </xf>
    <xf numFmtId="0" fontId="7" fillId="4" borderId="28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0" fontId="4" fillId="2" borderId="25" xfId="0" applyFont="1" applyFill="1" applyBorder="1" applyAlignment="1" applyProtection="1">
      <alignment wrapText="1" shrinkToFit="1"/>
      <protection locked="0"/>
    </xf>
    <xf numFmtId="0" fontId="7" fillId="0" borderId="25" xfId="0" applyFont="1" applyBorder="1" applyProtection="1"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7" fillId="2" borderId="25" xfId="0" applyFont="1" applyFill="1" applyBorder="1" applyProtection="1">
      <protection locked="0"/>
    </xf>
    <xf numFmtId="0" fontId="9" fillId="5" borderId="12" xfId="2" applyFont="1" applyFill="1" applyBorder="1" applyAlignment="1" applyProtection="1">
      <alignment wrapText="1" shrinkToFit="1"/>
      <protection locked="0"/>
    </xf>
    <xf numFmtId="0" fontId="7" fillId="5" borderId="12" xfId="0" applyFont="1" applyFill="1" applyBorder="1" applyAlignment="1" applyProtection="1">
      <alignment wrapText="1" shrinkToFit="1"/>
      <protection locked="0"/>
    </xf>
    <xf numFmtId="0" fontId="4" fillId="5" borderId="5" xfId="0" applyFont="1" applyFill="1" applyBorder="1" applyAlignment="1" applyProtection="1">
      <alignment wrapText="1" shrinkToFit="1"/>
      <protection locked="0"/>
    </xf>
    <xf numFmtId="0" fontId="7" fillId="5" borderId="5" xfId="0" applyFont="1" applyFill="1" applyBorder="1" applyAlignment="1" applyProtection="1">
      <alignment wrapText="1"/>
      <protection locked="0"/>
    </xf>
    <xf numFmtId="0" fontId="4" fillId="2" borderId="28" xfId="0" applyFont="1" applyFill="1" applyBorder="1" applyAlignment="1" applyProtection="1">
      <alignment wrapText="1" shrinkToFit="1"/>
      <protection locked="0"/>
    </xf>
    <xf numFmtId="0" fontId="7" fillId="2" borderId="28" xfId="0" applyFont="1" applyFill="1" applyBorder="1" applyProtection="1">
      <protection locked="0"/>
    </xf>
    <xf numFmtId="0" fontId="4" fillId="4" borderId="12" xfId="0" applyFont="1" applyFill="1" applyBorder="1" applyAlignment="1" applyProtection="1">
      <alignment wrapText="1" shrinkToFit="1"/>
      <protection locked="0"/>
    </xf>
    <xf numFmtId="0" fontId="7" fillId="4" borderId="12" xfId="0" applyFont="1" applyFill="1" applyBorder="1" applyAlignment="1" applyProtection="1">
      <alignment wrapText="1"/>
      <protection locked="0"/>
    </xf>
    <xf numFmtId="0" fontId="4" fillId="4" borderId="5" xfId="0" applyFont="1" applyFill="1" applyBorder="1" applyAlignment="1" applyProtection="1">
      <alignment wrapText="1" shrinkToFit="1"/>
      <protection locked="0"/>
    </xf>
    <xf numFmtId="0" fontId="7" fillId="4" borderId="5" xfId="0" applyFont="1" applyFill="1" applyBorder="1" applyAlignment="1" applyProtection="1">
      <alignment wrapText="1"/>
      <protection locked="0"/>
    </xf>
    <xf numFmtId="0" fontId="4" fillId="5" borderId="12" xfId="0" applyFont="1" applyFill="1" applyBorder="1" applyAlignment="1" applyProtection="1">
      <alignment wrapText="1" shrinkToFit="1"/>
      <protection locked="0"/>
    </xf>
    <xf numFmtId="0" fontId="4" fillId="5" borderId="12" xfId="0" applyFont="1" applyFill="1" applyBorder="1" applyProtection="1">
      <protection locked="0"/>
    </xf>
    <xf numFmtId="0" fontId="7" fillId="5" borderId="12" xfId="0" applyFont="1" applyFill="1" applyBorder="1" applyProtection="1">
      <protection locked="0"/>
    </xf>
    <xf numFmtId="0" fontId="4" fillId="5" borderId="1" xfId="0" applyFont="1" applyFill="1" applyBorder="1" applyAlignment="1" applyProtection="1">
      <alignment wrapText="1" shrinkToFit="1"/>
      <protection locked="0"/>
    </xf>
    <xf numFmtId="0" fontId="4" fillId="5" borderId="1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4" fillId="5" borderId="5" xfId="0" applyFont="1" applyFill="1" applyBorder="1" applyProtection="1">
      <protection locked="0"/>
    </xf>
    <xf numFmtId="0" fontId="7" fillId="5" borderId="5" xfId="0" applyFont="1" applyFill="1" applyBorder="1" applyProtection="1">
      <protection locked="0"/>
    </xf>
    <xf numFmtId="0" fontId="7" fillId="4" borderId="12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wrapText="1" shrinkToFit="1"/>
      <protection locked="0"/>
    </xf>
    <xf numFmtId="0" fontId="7" fillId="4" borderId="1" xfId="0" applyFont="1" applyFill="1" applyBorder="1" applyProtection="1">
      <protection locked="0"/>
    </xf>
    <xf numFmtId="0" fontId="7" fillId="4" borderId="5" xfId="0" applyFont="1" applyFill="1" applyBorder="1" applyProtection="1">
      <protection locked="0"/>
    </xf>
    <xf numFmtId="0" fontId="4" fillId="4" borderId="12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 shrinkToFit="1"/>
      <protection locked="0"/>
    </xf>
    <xf numFmtId="0" fontId="7" fillId="0" borderId="3" xfId="0" applyFont="1" applyBorder="1" applyProtection="1">
      <protection locked="0"/>
    </xf>
    <xf numFmtId="0" fontId="7" fillId="4" borderId="12" xfId="0" applyFont="1" applyFill="1" applyBorder="1" applyAlignment="1" applyProtection="1">
      <alignment wrapText="1" shrinkToFit="1"/>
      <protection locked="0"/>
    </xf>
    <xf numFmtId="0" fontId="7" fillId="4" borderId="1" xfId="0" applyFont="1" applyFill="1" applyBorder="1" applyAlignment="1" applyProtection="1">
      <alignment wrapText="1" shrinkToFit="1"/>
      <protection locked="0"/>
    </xf>
    <xf numFmtId="0" fontId="7" fillId="4" borderId="5" xfId="0" applyFont="1" applyFill="1" applyBorder="1" applyAlignment="1" applyProtection="1">
      <alignment wrapText="1" shrinkToFit="1"/>
      <protection locked="0"/>
    </xf>
    <xf numFmtId="0" fontId="4" fillId="5" borderId="3" xfId="0" applyFont="1" applyFill="1" applyBorder="1" applyAlignment="1" applyProtection="1">
      <alignment wrapText="1" shrinkToFit="1"/>
      <protection locked="0"/>
    </xf>
    <xf numFmtId="0" fontId="7" fillId="5" borderId="3" xfId="0" applyFont="1" applyFill="1" applyBorder="1" applyProtection="1">
      <protection locked="0"/>
    </xf>
    <xf numFmtId="0" fontId="7" fillId="2" borderId="28" xfId="0" applyFont="1" applyFill="1" applyBorder="1" applyAlignment="1" applyProtection="1">
      <alignment wrapText="1" shrinkToFit="1"/>
      <protection locked="0"/>
    </xf>
    <xf numFmtId="0" fontId="7" fillId="0" borderId="28" xfId="0" applyFont="1" applyBorder="1" applyProtection="1">
      <protection locked="0"/>
    </xf>
    <xf numFmtId="0" fontId="7" fillId="2" borderId="25" xfId="0" applyFont="1" applyFill="1" applyBorder="1" applyAlignment="1" applyProtection="1">
      <alignment wrapText="1" shrinkToFit="1"/>
      <protection locked="0"/>
    </xf>
    <xf numFmtId="0" fontId="7" fillId="2" borderId="3" xfId="0" applyFont="1" applyFill="1" applyBorder="1" applyAlignment="1" applyProtection="1">
      <alignment wrapText="1" shrinkToFit="1"/>
      <protection locked="0"/>
    </xf>
    <xf numFmtId="0" fontId="7" fillId="5" borderId="12" xfId="0" applyFont="1" applyFill="1" applyBorder="1" applyAlignment="1" applyProtection="1">
      <alignment wrapText="1"/>
      <protection locked="0"/>
    </xf>
    <xf numFmtId="0" fontId="7" fillId="5" borderId="1" xfId="0" applyFont="1" applyFill="1" applyBorder="1" applyAlignment="1" applyProtection="1">
      <alignment wrapText="1" shrinkToFit="1"/>
      <protection locked="0"/>
    </xf>
    <xf numFmtId="0" fontId="7" fillId="5" borderId="5" xfId="0" applyFont="1" applyFill="1" applyBorder="1" applyAlignment="1" applyProtection="1">
      <alignment wrapText="1" shrinkToFit="1"/>
      <protection locked="0"/>
    </xf>
    <xf numFmtId="0" fontId="7" fillId="4" borderId="4" xfId="0" applyFont="1" applyFill="1" applyBorder="1" applyAlignment="1" applyProtection="1">
      <alignment wrapText="1"/>
      <protection locked="0"/>
    </xf>
    <xf numFmtId="0" fontId="7" fillId="4" borderId="4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4" fillId="4" borderId="2" xfId="0" applyFont="1" applyFill="1" applyBorder="1" applyAlignment="1" applyProtection="1">
      <alignment wrapText="1"/>
      <protection locked="0"/>
    </xf>
    <xf numFmtId="0" fontId="4" fillId="4" borderId="2" xfId="0" applyFont="1" applyFill="1" applyBorder="1" applyProtection="1">
      <protection locked="0"/>
    </xf>
    <xf numFmtId="0" fontId="7" fillId="4" borderId="2" xfId="0" applyFont="1" applyFill="1" applyBorder="1" applyProtection="1">
      <protection locked="0"/>
    </xf>
    <xf numFmtId="0" fontId="4" fillId="2" borderId="25" xfId="0" applyFont="1" applyFill="1" applyBorder="1" applyProtection="1">
      <protection locked="0"/>
    </xf>
    <xf numFmtId="0" fontId="8" fillId="2" borderId="25" xfId="0" applyFont="1" applyFill="1" applyBorder="1" applyAlignment="1" applyProtection="1">
      <alignment vertical="center"/>
      <protection locked="0"/>
    </xf>
    <xf numFmtId="9" fontId="4" fillId="2" borderId="28" xfId="0" applyNumberFormat="1" applyFont="1" applyFill="1" applyBorder="1" applyAlignment="1" applyProtection="1">
      <alignment horizontal="center" vertical="center"/>
      <protection locked="0"/>
    </xf>
    <xf numFmtId="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9" fontId="7" fillId="2" borderId="28" xfId="0" applyNumberFormat="1" applyFont="1" applyFill="1" applyBorder="1" applyAlignment="1" applyProtection="1">
      <alignment horizontal="center" vertical="center"/>
      <protection locked="0"/>
    </xf>
    <xf numFmtId="9" fontId="7" fillId="5" borderId="12" xfId="0" applyNumberFormat="1" applyFont="1" applyFill="1" applyBorder="1" applyAlignment="1" applyProtection="1">
      <alignment horizontal="center" vertical="center"/>
      <protection locked="0"/>
    </xf>
    <xf numFmtId="2" fontId="8" fillId="4" borderId="1" xfId="0" applyNumberFormat="1" applyFont="1" applyFill="1" applyBorder="1" applyAlignment="1" applyProtection="1">
      <alignment vertical="center"/>
      <protection locked="0"/>
    </xf>
    <xf numFmtId="2" fontId="8" fillId="4" borderId="2" xfId="0" applyNumberFormat="1" applyFont="1" applyFill="1" applyBorder="1" applyAlignment="1" applyProtection="1">
      <alignment vertical="center"/>
      <protection locked="0"/>
    </xf>
    <xf numFmtId="2" fontId="8" fillId="2" borderId="25" xfId="0" applyNumberFormat="1" applyFont="1" applyFill="1" applyBorder="1" applyAlignment="1" applyProtection="1">
      <alignment vertical="center"/>
      <protection locked="0"/>
    </xf>
  </cellXfs>
  <cellStyles count="4">
    <cellStyle name="Hiperłącze" xfId="2" builtinId="8"/>
    <cellStyle name="Normalny" xfId="0" builtinId="0"/>
    <cellStyle name="Normalny 2" xfId="1" xr:uid="{00000000-0005-0000-0000-000002000000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24"/>
  <sheetViews>
    <sheetView tabSelected="1" zoomScale="110" zoomScaleNormal="110" workbookViewId="0">
      <selection activeCell="H8" sqref="H8"/>
    </sheetView>
  </sheetViews>
  <sheetFormatPr defaultRowHeight="15" x14ac:dyDescent="0.25"/>
  <cols>
    <col min="2" max="2" width="3.7109375" customWidth="1"/>
    <col min="3" max="3" width="5" style="2" customWidth="1"/>
    <col min="4" max="4" width="5.5703125" customWidth="1"/>
    <col min="5" max="5" width="26.140625" customWidth="1"/>
    <col min="6" max="6" width="6.42578125" bestFit="1" customWidth="1"/>
    <col min="7" max="7" width="10.140625" customWidth="1"/>
    <col min="8" max="8" width="6" bestFit="1" customWidth="1"/>
    <col min="9" max="9" width="7.5703125" customWidth="1"/>
    <col min="10" max="10" width="3.42578125" customWidth="1"/>
    <col min="11" max="13" width="7.85546875" customWidth="1"/>
    <col min="14" max="14" width="16.7109375" customWidth="1"/>
    <col min="15" max="15" width="9.140625" customWidth="1"/>
    <col min="16" max="16" width="14.28515625" customWidth="1"/>
    <col min="17" max="20" width="9.140625" customWidth="1"/>
    <col min="21" max="21" width="11.28515625" style="10" customWidth="1"/>
  </cols>
  <sheetData>
    <row r="1" spans="2:21" x14ac:dyDescent="0.25">
      <c r="B1" s="86"/>
      <c r="K1" s="239" t="s">
        <v>116</v>
      </c>
      <c r="L1" s="239"/>
      <c r="M1" s="239"/>
      <c r="N1" s="239"/>
      <c r="U1" s="9"/>
    </row>
    <row r="2" spans="2:21" ht="33.75" thickBot="1" x14ac:dyDescent="0.3">
      <c r="B2" s="87" t="s">
        <v>118</v>
      </c>
      <c r="C2" s="80" t="s">
        <v>75</v>
      </c>
      <c r="D2" s="28" t="s">
        <v>76</v>
      </c>
      <c r="E2" s="29" t="s">
        <v>77</v>
      </c>
      <c r="F2" s="29" t="s">
        <v>78</v>
      </c>
      <c r="G2" s="29" t="s">
        <v>117</v>
      </c>
      <c r="H2" s="29" t="s">
        <v>79</v>
      </c>
      <c r="I2" s="30" t="s">
        <v>80</v>
      </c>
      <c r="J2" s="31" t="s">
        <v>81</v>
      </c>
      <c r="K2" s="30" t="s">
        <v>82</v>
      </c>
      <c r="L2" s="30" t="s">
        <v>119</v>
      </c>
      <c r="M2" s="30" t="s">
        <v>120</v>
      </c>
      <c r="N2" s="30" t="s">
        <v>83</v>
      </c>
      <c r="O2" s="29" t="s">
        <v>84</v>
      </c>
      <c r="P2" s="29" t="s">
        <v>85</v>
      </c>
      <c r="Q2" s="29" t="s">
        <v>86</v>
      </c>
      <c r="R2" s="29" t="s">
        <v>101</v>
      </c>
      <c r="S2" s="32" t="s">
        <v>87</v>
      </c>
      <c r="T2" s="29" t="s">
        <v>100</v>
      </c>
      <c r="U2" s="33" t="s">
        <v>99</v>
      </c>
    </row>
    <row r="3" spans="2:21" ht="15.75" thickBot="1" x14ac:dyDescent="0.3">
      <c r="B3" s="88"/>
      <c r="C3" s="81">
        <v>1</v>
      </c>
      <c r="D3" s="57">
        <v>1</v>
      </c>
      <c r="E3" s="12" t="s">
        <v>0</v>
      </c>
      <c r="F3" s="11">
        <v>45</v>
      </c>
      <c r="G3" s="13"/>
      <c r="H3" s="14"/>
      <c r="I3" s="89"/>
      <c r="J3" s="25"/>
      <c r="K3" s="16">
        <f>ROUND(ROUND(I3,2)+ROUND(I3,2)*J3,2)</f>
        <v>0</v>
      </c>
      <c r="L3" s="17">
        <f t="shared" ref="L3:L9" si="0">ROUND(H3*ROUND(I3,2),2)</f>
        <v>0</v>
      </c>
      <c r="M3" s="17">
        <f>ROUND(L3+L3*J3,2)</f>
        <v>0</v>
      </c>
      <c r="N3" s="16">
        <f>SUM(M3)</f>
        <v>0</v>
      </c>
      <c r="O3" s="300"/>
      <c r="P3" s="18"/>
      <c r="Q3" s="301"/>
      <c r="R3" s="301"/>
      <c r="S3" s="291"/>
      <c r="T3" s="20"/>
      <c r="U3" s="21">
        <v>24</v>
      </c>
    </row>
    <row r="4" spans="2:21" ht="18.75" thickBot="1" x14ac:dyDescent="0.3">
      <c r="B4" s="88"/>
      <c r="C4" s="82">
        <v>2</v>
      </c>
      <c r="D4" s="11">
        <v>1</v>
      </c>
      <c r="E4" s="26" t="s">
        <v>1</v>
      </c>
      <c r="F4" s="27">
        <v>200</v>
      </c>
      <c r="G4" s="350"/>
      <c r="H4" s="350"/>
      <c r="I4" s="351"/>
      <c r="J4" s="25"/>
      <c r="K4" s="16">
        <f t="shared" ref="K4:K67" si="1">ROUND(ROUND(I4,2)+ROUND(I4,2)*J4,2)</f>
        <v>0</v>
      </c>
      <c r="L4" s="17">
        <f t="shared" si="0"/>
        <v>0</v>
      </c>
      <c r="M4" s="17">
        <f>ROUND(L4+L4*J4,2)</f>
        <v>0</v>
      </c>
      <c r="N4" s="16">
        <f>SUM(M4)</f>
        <v>0</v>
      </c>
      <c r="O4" s="302"/>
      <c r="P4" s="18"/>
      <c r="Q4" s="301"/>
      <c r="R4" s="303"/>
      <c r="S4" s="291"/>
      <c r="T4" s="20"/>
      <c r="U4" s="21">
        <v>187</v>
      </c>
    </row>
    <row r="5" spans="2:21" ht="20.25" customHeight="1" thickBot="1" x14ac:dyDescent="0.3">
      <c r="B5" s="88"/>
      <c r="C5" s="275">
        <v>3</v>
      </c>
      <c r="D5" s="92">
        <v>1</v>
      </c>
      <c r="E5" s="227" t="s">
        <v>2</v>
      </c>
      <c r="F5" s="92">
        <v>8</v>
      </c>
      <c r="G5" s="228"/>
      <c r="H5" s="94"/>
      <c r="I5" s="95"/>
      <c r="J5" s="202"/>
      <c r="K5" s="96">
        <f t="shared" si="1"/>
        <v>0</v>
      </c>
      <c r="L5" s="97">
        <f t="shared" si="0"/>
        <v>0</v>
      </c>
      <c r="M5" s="97">
        <f>ROUND(L5+L5*J5,2)</f>
        <v>0</v>
      </c>
      <c r="N5" s="240">
        <f>SUM(M5:M6)</f>
        <v>0</v>
      </c>
      <c r="O5" s="304"/>
      <c r="P5" s="166"/>
      <c r="Q5" s="301"/>
      <c r="R5" s="305" t="s">
        <v>55</v>
      </c>
      <c r="S5" s="292"/>
      <c r="T5" s="232" t="s">
        <v>115</v>
      </c>
      <c r="U5" s="246">
        <v>143</v>
      </c>
    </row>
    <row r="6" spans="2:21" ht="25.5" customHeight="1" thickBot="1" x14ac:dyDescent="0.3">
      <c r="B6" s="88"/>
      <c r="C6" s="276"/>
      <c r="D6" s="128">
        <v>2</v>
      </c>
      <c r="E6" s="188" t="s">
        <v>3</v>
      </c>
      <c r="F6" s="128">
        <v>15</v>
      </c>
      <c r="G6" s="229"/>
      <c r="H6" s="102"/>
      <c r="I6" s="103"/>
      <c r="J6" s="129"/>
      <c r="K6" s="96">
        <f t="shared" si="1"/>
        <v>0</v>
      </c>
      <c r="L6" s="97">
        <f t="shared" si="0"/>
        <v>0</v>
      </c>
      <c r="M6" s="97">
        <f t="shared" ref="M6:M69" si="2">ROUND(L6+L6*J6,2)</f>
        <v>0</v>
      </c>
      <c r="N6" s="241"/>
      <c r="O6" s="306"/>
      <c r="P6" s="172"/>
      <c r="Q6" s="301"/>
      <c r="R6" s="307" t="s">
        <v>55</v>
      </c>
      <c r="S6" s="293"/>
      <c r="T6" s="234"/>
      <c r="U6" s="248"/>
    </row>
    <row r="7" spans="2:21" ht="15.75" thickBot="1" x14ac:dyDescent="0.3">
      <c r="B7" s="88"/>
      <c r="C7" s="83">
        <v>4</v>
      </c>
      <c r="D7" s="42">
        <v>1</v>
      </c>
      <c r="E7" s="43" t="s">
        <v>4</v>
      </c>
      <c r="F7" s="58">
        <v>90</v>
      </c>
      <c r="G7" s="76"/>
      <c r="H7" s="59"/>
      <c r="I7" s="47"/>
      <c r="J7" s="352"/>
      <c r="K7" s="16">
        <f t="shared" si="1"/>
        <v>0</v>
      </c>
      <c r="L7" s="17">
        <f t="shared" si="0"/>
        <v>0</v>
      </c>
      <c r="M7" s="17">
        <f t="shared" si="2"/>
        <v>0</v>
      </c>
      <c r="N7" s="16">
        <f>SUM(M7)</f>
        <v>0</v>
      </c>
      <c r="O7" s="308"/>
      <c r="P7" s="48"/>
      <c r="Q7" s="301"/>
      <c r="R7" s="309"/>
      <c r="S7" s="294"/>
      <c r="T7" s="49"/>
      <c r="U7" s="52">
        <v>14</v>
      </c>
    </row>
    <row r="8" spans="2:21" ht="18.75" thickBot="1" x14ac:dyDescent="0.3">
      <c r="B8" s="88"/>
      <c r="C8" s="82">
        <v>5</v>
      </c>
      <c r="D8" s="11">
        <v>1</v>
      </c>
      <c r="E8" s="12" t="s">
        <v>5</v>
      </c>
      <c r="F8" s="11">
        <v>20</v>
      </c>
      <c r="G8" s="77"/>
      <c r="H8" s="14"/>
      <c r="I8" s="23"/>
      <c r="J8" s="25"/>
      <c r="K8" s="16">
        <f t="shared" si="1"/>
        <v>0</v>
      </c>
      <c r="L8" s="17">
        <f t="shared" si="0"/>
        <v>0</v>
      </c>
      <c r="M8" s="17">
        <f t="shared" si="2"/>
        <v>0</v>
      </c>
      <c r="N8" s="16">
        <f>SUM(M8)</f>
        <v>0</v>
      </c>
      <c r="O8" s="300"/>
      <c r="P8" s="18"/>
      <c r="Q8" s="301"/>
      <c r="R8" s="303"/>
      <c r="S8" s="291"/>
      <c r="T8" s="20"/>
      <c r="U8" s="21">
        <v>19</v>
      </c>
    </row>
    <row r="9" spans="2:21" ht="26.25" customHeight="1" thickBot="1" x14ac:dyDescent="0.3">
      <c r="B9" s="88"/>
      <c r="C9" s="289">
        <v>6</v>
      </c>
      <c r="D9" s="222">
        <v>1</v>
      </c>
      <c r="E9" s="106" t="s">
        <v>6</v>
      </c>
      <c r="F9" s="107">
        <v>1</v>
      </c>
      <c r="G9" s="108"/>
      <c r="H9" s="109"/>
      <c r="I9" s="110"/>
      <c r="J9" s="216"/>
      <c r="K9" s="111">
        <f t="shared" si="1"/>
        <v>0</v>
      </c>
      <c r="L9" s="112">
        <f t="shared" si="0"/>
        <v>0</v>
      </c>
      <c r="M9" s="112">
        <f t="shared" si="2"/>
        <v>0</v>
      </c>
      <c r="N9" s="242">
        <f>SUM(M9:M10)</f>
        <v>0</v>
      </c>
      <c r="O9" s="310"/>
      <c r="P9" s="175"/>
      <c r="Q9" s="301"/>
      <c r="R9" s="311"/>
      <c r="S9" s="295"/>
      <c r="T9" s="230" t="s">
        <v>115</v>
      </c>
      <c r="U9" s="249">
        <v>6</v>
      </c>
    </row>
    <row r="10" spans="2:21" ht="28.5" customHeight="1" thickBot="1" x14ac:dyDescent="0.3">
      <c r="B10" s="88"/>
      <c r="C10" s="290"/>
      <c r="D10" s="223">
        <v>2</v>
      </c>
      <c r="E10" s="121" t="s">
        <v>7</v>
      </c>
      <c r="F10" s="176">
        <v>1</v>
      </c>
      <c r="G10" s="123"/>
      <c r="H10" s="124"/>
      <c r="I10" s="125"/>
      <c r="J10" s="126"/>
      <c r="K10" s="111">
        <f t="shared" si="1"/>
        <v>0</v>
      </c>
      <c r="L10" s="112">
        <f>ROUND(H10*ROUND(I10,2),2)</f>
        <v>0</v>
      </c>
      <c r="M10" s="112">
        <f t="shared" si="2"/>
        <v>0</v>
      </c>
      <c r="N10" s="243"/>
      <c r="O10" s="312"/>
      <c r="P10" s="180"/>
      <c r="Q10" s="301"/>
      <c r="R10" s="313"/>
      <c r="S10" s="296"/>
      <c r="T10" s="231"/>
      <c r="U10" s="250"/>
    </row>
    <row r="11" spans="2:21" ht="15.75" thickBot="1" x14ac:dyDescent="0.3">
      <c r="B11" s="88"/>
      <c r="C11" s="275">
        <v>7</v>
      </c>
      <c r="D11" s="90">
        <v>1</v>
      </c>
      <c r="E11" s="91" t="s">
        <v>8</v>
      </c>
      <c r="F11" s="224">
        <v>2000</v>
      </c>
      <c r="G11" s="93"/>
      <c r="H11" s="94"/>
      <c r="I11" s="95"/>
      <c r="J11" s="202"/>
      <c r="K11" s="96">
        <f t="shared" si="1"/>
        <v>0</v>
      </c>
      <c r="L11" s="97">
        <f t="shared" ref="L11:L74" si="3">ROUND(H11*ROUND(I11,2),2)</f>
        <v>0</v>
      </c>
      <c r="M11" s="97">
        <f t="shared" si="2"/>
        <v>0</v>
      </c>
      <c r="N11" s="240">
        <f>SUM(M11:M14)</f>
        <v>0</v>
      </c>
      <c r="O11" s="314"/>
      <c r="P11" s="315"/>
      <c r="Q11" s="301"/>
      <c r="R11" s="316"/>
      <c r="S11" s="292"/>
      <c r="T11" s="232" t="s">
        <v>115</v>
      </c>
      <c r="U11" s="246">
        <v>1631</v>
      </c>
    </row>
    <row r="12" spans="2:21" ht="15.75" thickBot="1" x14ac:dyDescent="0.3">
      <c r="B12" s="88"/>
      <c r="C12" s="282"/>
      <c r="D12" s="152">
        <v>2</v>
      </c>
      <c r="E12" s="208" t="s">
        <v>9</v>
      </c>
      <c r="F12" s="225">
        <v>1200</v>
      </c>
      <c r="G12" s="210"/>
      <c r="H12" s="211"/>
      <c r="I12" s="157"/>
      <c r="J12" s="214"/>
      <c r="K12" s="96">
        <f t="shared" si="1"/>
        <v>0</v>
      </c>
      <c r="L12" s="97">
        <f t="shared" si="3"/>
        <v>0</v>
      </c>
      <c r="M12" s="97">
        <f t="shared" si="2"/>
        <v>0</v>
      </c>
      <c r="N12" s="244"/>
      <c r="O12" s="317"/>
      <c r="P12" s="318"/>
      <c r="Q12" s="301"/>
      <c r="R12" s="319"/>
      <c r="S12" s="297"/>
      <c r="T12" s="233"/>
      <c r="U12" s="247"/>
    </row>
    <row r="13" spans="2:21" ht="15.75" thickBot="1" x14ac:dyDescent="0.3">
      <c r="B13" s="88"/>
      <c r="C13" s="282"/>
      <c r="D13" s="152">
        <v>3</v>
      </c>
      <c r="E13" s="208" t="s">
        <v>10</v>
      </c>
      <c r="F13" s="225">
        <v>700</v>
      </c>
      <c r="G13" s="210"/>
      <c r="H13" s="211"/>
      <c r="I13" s="157"/>
      <c r="J13" s="214"/>
      <c r="K13" s="96">
        <f t="shared" si="1"/>
        <v>0</v>
      </c>
      <c r="L13" s="97">
        <f t="shared" si="3"/>
        <v>0</v>
      </c>
      <c r="M13" s="97">
        <f t="shared" si="2"/>
        <v>0</v>
      </c>
      <c r="N13" s="244"/>
      <c r="O13" s="317"/>
      <c r="P13" s="318"/>
      <c r="Q13" s="301"/>
      <c r="R13" s="319"/>
      <c r="S13" s="297"/>
      <c r="T13" s="233"/>
      <c r="U13" s="247"/>
    </row>
    <row r="14" spans="2:21" ht="15.75" thickBot="1" x14ac:dyDescent="0.3">
      <c r="B14" s="88"/>
      <c r="C14" s="276"/>
      <c r="D14" s="98">
        <v>4</v>
      </c>
      <c r="E14" s="99" t="s">
        <v>11</v>
      </c>
      <c r="F14" s="226">
        <v>130</v>
      </c>
      <c r="G14" s="101"/>
      <c r="H14" s="102"/>
      <c r="I14" s="103"/>
      <c r="J14" s="129"/>
      <c r="K14" s="96">
        <f t="shared" si="1"/>
        <v>0</v>
      </c>
      <c r="L14" s="97">
        <f t="shared" si="3"/>
        <v>0</v>
      </c>
      <c r="M14" s="97">
        <f t="shared" si="2"/>
        <v>0</v>
      </c>
      <c r="N14" s="241"/>
      <c r="O14" s="306"/>
      <c r="P14" s="320"/>
      <c r="Q14" s="301"/>
      <c r="R14" s="321"/>
      <c r="S14" s="293"/>
      <c r="T14" s="234"/>
      <c r="U14" s="248"/>
    </row>
    <row r="15" spans="2:21" ht="15.75" thickBot="1" x14ac:dyDescent="0.3">
      <c r="B15" s="88"/>
      <c r="C15" s="82">
        <v>8</v>
      </c>
      <c r="D15" s="11">
        <v>1</v>
      </c>
      <c r="E15" s="12" t="s">
        <v>89</v>
      </c>
      <c r="F15" s="11">
        <v>100</v>
      </c>
      <c r="G15" s="13"/>
      <c r="H15" s="14"/>
      <c r="I15" s="23"/>
      <c r="J15" s="24"/>
      <c r="K15" s="16">
        <f t="shared" si="1"/>
        <v>0</v>
      </c>
      <c r="L15" s="17">
        <f t="shared" si="3"/>
        <v>0</v>
      </c>
      <c r="M15" s="17">
        <f t="shared" si="2"/>
        <v>0</v>
      </c>
      <c r="N15" s="16">
        <f>SUM(M15)</f>
        <v>0</v>
      </c>
      <c r="O15" s="300"/>
      <c r="P15" s="18"/>
      <c r="Q15" s="301"/>
      <c r="R15" s="301"/>
      <c r="S15" s="291"/>
      <c r="T15" s="20"/>
      <c r="U15" s="21">
        <v>27</v>
      </c>
    </row>
    <row r="16" spans="2:21" ht="15.75" thickBot="1" x14ac:dyDescent="0.3">
      <c r="B16" s="88"/>
      <c r="C16" s="82">
        <v>9</v>
      </c>
      <c r="D16" s="11">
        <v>1</v>
      </c>
      <c r="E16" s="12" t="s">
        <v>90</v>
      </c>
      <c r="F16" s="11">
        <v>180</v>
      </c>
      <c r="G16" s="13"/>
      <c r="H16" s="14"/>
      <c r="I16" s="23"/>
      <c r="J16" s="24"/>
      <c r="K16" s="16">
        <f t="shared" si="1"/>
        <v>0</v>
      </c>
      <c r="L16" s="17">
        <f t="shared" si="3"/>
        <v>0</v>
      </c>
      <c r="M16" s="17">
        <f t="shared" si="2"/>
        <v>0</v>
      </c>
      <c r="N16" s="16">
        <f>SUM(M16)</f>
        <v>0</v>
      </c>
      <c r="O16" s="300"/>
      <c r="P16" s="18"/>
      <c r="Q16" s="301"/>
      <c r="R16" s="301"/>
      <c r="S16" s="291"/>
      <c r="T16" s="20"/>
      <c r="U16" s="21">
        <v>237</v>
      </c>
    </row>
    <row r="17" spans="2:21" ht="15.75" thickBot="1" x14ac:dyDescent="0.3">
      <c r="B17" s="88"/>
      <c r="C17" s="285">
        <v>10</v>
      </c>
      <c r="D17" s="105">
        <v>1</v>
      </c>
      <c r="E17" s="106" t="s">
        <v>12</v>
      </c>
      <c r="F17" s="107">
        <v>450</v>
      </c>
      <c r="G17" s="108"/>
      <c r="H17" s="109"/>
      <c r="I17" s="110"/>
      <c r="J17" s="216"/>
      <c r="K17" s="111">
        <f t="shared" si="1"/>
        <v>0</v>
      </c>
      <c r="L17" s="112">
        <f t="shared" si="3"/>
        <v>0</v>
      </c>
      <c r="M17" s="112">
        <f t="shared" si="2"/>
        <v>0</v>
      </c>
      <c r="N17" s="242">
        <f>SUM(M17:M20)</f>
        <v>0</v>
      </c>
      <c r="O17" s="310"/>
      <c r="P17" s="175"/>
      <c r="Q17" s="301"/>
      <c r="R17" s="322"/>
      <c r="S17" s="295"/>
      <c r="T17" s="230" t="s">
        <v>115</v>
      </c>
      <c r="U17" s="249">
        <v>453</v>
      </c>
    </row>
    <row r="18" spans="2:21" ht="15.75" thickBot="1" x14ac:dyDescent="0.3">
      <c r="B18" s="88"/>
      <c r="C18" s="280"/>
      <c r="D18" s="113">
        <v>2</v>
      </c>
      <c r="E18" s="114" t="s">
        <v>13</v>
      </c>
      <c r="F18" s="139">
        <v>500</v>
      </c>
      <c r="G18" s="116"/>
      <c r="H18" s="117"/>
      <c r="I18" s="118"/>
      <c r="J18" s="206"/>
      <c r="K18" s="111">
        <f t="shared" si="1"/>
        <v>0</v>
      </c>
      <c r="L18" s="112">
        <f t="shared" si="3"/>
        <v>0</v>
      </c>
      <c r="M18" s="112">
        <f t="shared" si="2"/>
        <v>0</v>
      </c>
      <c r="N18" s="245"/>
      <c r="O18" s="323"/>
      <c r="P18" s="196"/>
      <c r="Q18" s="301"/>
      <c r="R18" s="324"/>
      <c r="S18" s="298"/>
      <c r="T18" s="235"/>
      <c r="U18" s="251"/>
    </row>
    <row r="19" spans="2:21" ht="15.75" thickBot="1" x14ac:dyDescent="0.3">
      <c r="B19" s="88"/>
      <c r="C19" s="280"/>
      <c r="D19" s="113">
        <v>3</v>
      </c>
      <c r="E19" s="114" t="s">
        <v>14</v>
      </c>
      <c r="F19" s="139">
        <v>230</v>
      </c>
      <c r="G19" s="116"/>
      <c r="H19" s="117"/>
      <c r="I19" s="118"/>
      <c r="J19" s="119"/>
      <c r="K19" s="111">
        <f t="shared" si="1"/>
        <v>0</v>
      </c>
      <c r="L19" s="112">
        <f t="shared" si="3"/>
        <v>0</v>
      </c>
      <c r="M19" s="112">
        <f t="shared" si="2"/>
        <v>0</v>
      </c>
      <c r="N19" s="245"/>
      <c r="O19" s="323"/>
      <c r="P19" s="196"/>
      <c r="Q19" s="301"/>
      <c r="R19" s="324"/>
      <c r="S19" s="298"/>
      <c r="T19" s="235"/>
      <c r="U19" s="251"/>
    </row>
    <row r="20" spans="2:21" ht="15.75" thickBot="1" x14ac:dyDescent="0.3">
      <c r="B20" s="88"/>
      <c r="C20" s="281"/>
      <c r="D20" s="120">
        <v>4</v>
      </c>
      <c r="E20" s="121" t="s">
        <v>15</v>
      </c>
      <c r="F20" s="176">
        <v>40</v>
      </c>
      <c r="G20" s="123"/>
      <c r="H20" s="124"/>
      <c r="I20" s="125"/>
      <c r="J20" s="179"/>
      <c r="K20" s="111">
        <f t="shared" si="1"/>
        <v>0</v>
      </c>
      <c r="L20" s="112">
        <f t="shared" si="3"/>
        <v>0</v>
      </c>
      <c r="M20" s="112">
        <f t="shared" si="2"/>
        <v>0</v>
      </c>
      <c r="N20" s="243"/>
      <c r="O20" s="312"/>
      <c r="P20" s="180"/>
      <c r="Q20" s="301"/>
      <c r="R20" s="325"/>
      <c r="S20" s="296"/>
      <c r="T20" s="231"/>
      <c r="U20" s="250"/>
    </row>
    <row r="21" spans="2:21" ht="15.75" thickBot="1" x14ac:dyDescent="0.3">
      <c r="B21" s="88"/>
      <c r="C21" s="286">
        <v>11</v>
      </c>
      <c r="D21" s="219">
        <v>1</v>
      </c>
      <c r="E21" s="91" t="s">
        <v>16</v>
      </c>
      <c r="F21" s="201">
        <v>1750</v>
      </c>
      <c r="G21" s="93"/>
      <c r="H21" s="94"/>
      <c r="I21" s="95"/>
      <c r="J21" s="202"/>
      <c r="K21" s="96">
        <f t="shared" si="1"/>
        <v>0</v>
      </c>
      <c r="L21" s="97">
        <f t="shared" si="3"/>
        <v>0</v>
      </c>
      <c r="M21" s="97">
        <f t="shared" si="2"/>
        <v>0</v>
      </c>
      <c r="N21" s="240">
        <f>SUM(M21:M23)</f>
        <v>0</v>
      </c>
      <c r="O21" s="314"/>
      <c r="P21" s="166"/>
      <c r="Q21" s="301"/>
      <c r="R21" s="316"/>
      <c r="S21" s="292"/>
      <c r="T21" s="232" t="s">
        <v>115</v>
      </c>
      <c r="U21" s="246">
        <v>475</v>
      </c>
    </row>
    <row r="22" spans="2:21" ht="15.75" thickBot="1" x14ac:dyDescent="0.3">
      <c r="B22" s="88"/>
      <c r="C22" s="287"/>
      <c r="D22" s="220">
        <v>2</v>
      </c>
      <c r="E22" s="208" t="s">
        <v>17</v>
      </c>
      <c r="F22" s="209">
        <v>850</v>
      </c>
      <c r="G22" s="210"/>
      <c r="H22" s="211"/>
      <c r="I22" s="157"/>
      <c r="J22" s="214"/>
      <c r="K22" s="96">
        <f t="shared" si="1"/>
        <v>0</v>
      </c>
      <c r="L22" s="97">
        <f t="shared" si="3"/>
        <v>0</v>
      </c>
      <c r="M22" s="97">
        <f t="shared" si="2"/>
        <v>0</v>
      </c>
      <c r="N22" s="244"/>
      <c r="O22" s="317"/>
      <c r="P22" s="169"/>
      <c r="Q22" s="301"/>
      <c r="R22" s="319"/>
      <c r="S22" s="297"/>
      <c r="T22" s="233"/>
      <c r="U22" s="247"/>
    </row>
    <row r="23" spans="2:21" ht="15.75" thickBot="1" x14ac:dyDescent="0.3">
      <c r="B23" s="88"/>
      <c r="C23" s="288"/>
      <c r="D23" s="221">
        <v>3</v>
      </c>
      <c r="E23" s="99" t="s">
        <v>18</v>
      </c>
      <c r="F23" s="128">
        <v>450</v>
      </c>
      <c r="G23" s="101"/>
      <c r="H23" s="102"/>
      <c r="I23" s="103"/>
      <c r="J23" s="104"/>
      <c r="K23" s="96">
        <f t="shared" si="1"/>
        <v>0</v>
      </c>
      <c r="L23" s="97">
        <f t="shared" si="3"/>
        <v>0</v>
      </c>
      <c r="M23" s="97">
        <f t="shared" si="2"/>
        <v>0</v>
      </c>
      <c r="N23" s="241"/>
      <c r="O23" s="306"/>
      <c r="P23" s="172"/>
      <c r="Q23" s="301"/>
      <c r="R23" s="321"/>
      <c r="S23" s="293"/>
      <c r="T23" s="234"/>
      <c r="U23" s="248"/>
    </row>
    <row r="24" spans="2:21" ht="27.75" customHeight="1" thickBot="1" x14ac:dyDescent="0.3">
      <c r="B24" s="88"/>
      <c r="C24" s="285">
        <v>12</v>
      </c>
      <c r="D24" s="105">
        <v>1</v>
      </c>
      <c r="E24" s="106" t="s">
        <v>19</v>
      </c>
      <c r="F24" s="107">
        <v>5</v>
      </c>
      <c r="G24" s="108"/>
      <c r="H24" s="109"/>
      <c r="I24" s="110"/>
      <c r="J24" s="174"/>
      <c r="K24" s="111">
        <f t="shared" si="1"/>
        <v>0</v>
      </c>
      <c r="L24" s="112">
        <f t="shared" si="3"/>
        <v>0</v>
      </c>
      <c r="M24" s="112">
        <f t="shared" si="2"/>
        <v>0</v>
      </c>
      <c r="N24" s="242">
        <f>SUM(M24:M25)</f>
        <v>0</v>
      </c>
      <c r="O24" s="310"/>
      <c r="P24" s="175"/>
      <c r="Q24" s="301"/>
      <c r="R24" s="322"/>
      <c r="S24" s="295"/>
      <c r="T24" s="230" t="s">
        <v>115</v>
      </c>
      <c r="U24" s="249">
        <v>18</v>
      </c>
    </row>
    <row r="25" spans="2:21" ht="27" customHeight="1" thickBot="1" x14ac:dyDescent="0.3">
      <c r="B25" s="88"/>
      <c r="C25" s="281"/>
      <c r="D25" s="120">
        <v>2</v>
      </c>
      <c r="E25" s="121" t="s">
        <v>20</v>
      </c>
      <c r="F25" s="176">
        <v>20</v>
      </c>
      <c r="G25" s="123"/>
      <c r="H25" s="124"/>
      <c r="I25" s="125"/>
      <c r="J25" s="179"/>
      <c r="K25" s="111">
        <f t="shared" si="1"/>
        <v>0</v>
      </c>
      <c r="L25" s="112">
        <f t="shared" si="3"/>
        <v>0</v>
      </c>
      <c r="M25" s="112">
        <f t="shared" si="2"/>
        <v>0</v>
      </c>
      <c r="N25" s="243"/>
      <c r="O25" s="312"/>
      <c r="P25" s="180"/>
      <c r="Q25" s="301"/>
      <c r="R25" s="325"/>
      <c r="S25" s="296"/>
      <c r="T25" s="231"/>
      <c r="U25" s="250"/>
    </row>
    <row r="26" spans="2:21" ht="18.75" thickBot="1" x14ac:dyDescent="0.3">
      <c r="B26" s="88"/>
      <c r="C26" s="286">
        <v>13</v>
      </c>
      <c r="D26" s="219">
        <v>1</v>
      </c>
      <c r="E26" s="91" t="s">
        <v>21</v>
      </c>
      <c r="F26" s="92">
        <v>450</v>
      </c>
      <c r="G26" s="93"/>
      <c r="H26" s="94"/>
      <c r="I26" s="95"/>
      <c r="J26" s="202"/>
      <c r="K26" s="96">
        <f t="shared" si="1"/>
        <v>0</v>
      </c>
      <c r="L26" s="97">
        <f t="shared" si="3"/>
        <v>0</v>
      </c>
      <c r="M26" s="97">
        <f t="shared" si="2"/>
        <v>0</v>
      </c>
      <c r="N26" s="240">
        <f>SUM(M26:M28)</f>
        <v>0</v>
      </c>
      <c r="O26" s="314"/>
      <c r="P26" s="166"/>
      <c r="Q26" s="301"/>
      <c r="R26" s="316"/>
      <c r="S26" s="292"/>
      <c r="T26" s="236" t="s">
        <v>115</v>
      </c>
      <c r="U26" s="246">
        <v>260</v>
      </c>
    </row>
    <row r="27" spans="2:21" ht="18.75" thickBot="1" x14ac:dyDescent="0.3">
      <c r="B27" s="88"/>
      <c r="C27" s="287"/>
      <c r="D27" s="220">
        <v>2</v>
      </c>
      <c r="E27" s="208" t="s">
        <v>22</v>
      </c>
      <c r="F27" s="209">
        <v>330</v>
      </c>
      <c r="G27" s="210"/>
      <c r="H27" s="211"/>
      <c r="I27" s="157"/>
      <c r="J27" s="214"/>
      <c r="K27" s="96">
        <f t="shared" si="1"/>
        <v>0</v>
      </c>
      <c r="L27" s="97">
        <f t="shared" si="3"/>
        <v>0</v>
      </c>
      <c r="M27" s="97">
        <f t="shared" si="2"/>
        <v>0</v>
      </c>
      <c r="N27" s="244"/>
      <c r="O27" s="317"/>
      <c r="P27" s="169"/>
      <c r="Q27" s="301"/>
      <c r="R27" s="319"/>
      <c r="S27" s="297"/>
      <c r="T27" s="237"/>
      <c r="U27" s="247"/>
    </row>
    <row r="28" spans="2:21" ht="18.75" thickBot="1" x14ac:dyDescent="0.3">
      <c r="B28" s="88"/>
      <c r="C28" s="288"/>
      <c r="D28" s="221">
        <v>3</v>
      </c>
      <c r="E28" s="99" t="s">
        <v>23</v>
      </c>
      <c r="F28" s="128">
        <v>20</v>
      </c>
      <c r="G28" s="101"/>
      <c r="H28" s="102"/>
      <c r="I28" s="103"/>
      <c r="J28" s="129"/>
      <c r="K28" s="96">
        <f t="shared" si="1"/>
        <v>0</v>
      </c>
      <c r="L28" s="97">
        <f t="shared" si="3"/>
        <v>0</v>
      </c>
      <c r="M28" s="97">
        <f t="shared" si="2"/>
        <v>0</v>
      </c>
      <c r="N28" s="241"/>
      <c r="O28" s="306"/>
      <c r="P28" s="172"/>
      <c r="Q28" s="301"/>
      <c r="R28" s="321"/>
      <c r="S28" s="293"/>
      <c r="T28" s="238"/>
      <c r="U28" s="248"/>
    </row>
    <row r="29" spans="2:21" ht="18.75" thickBot="1" x14ac:dyDescent="0.3">
      <c r="B29" s="88"/>
      <c r="C29" s="82">
        <v>14</v>
      </c>
      <c r="D29" s="11">
        <v>1</v>
      </c>
      <c r="E29" s="12" t="s">
        <v>24</v>
      </c>
      <c r="F29" s="11">
        <v>15</v>
      </c>
      <c r="G29" s="13"/>
      <c r="H29" s="14"/>
      <c r="I29" s="15"/>
      <c r="J29" s="25"/>
      <c r="K29" s="16">
        <f t="shared" si="1"/>
        <v>0</v>
      </c>
      <c r="L29" s="17">
        <f t="shared" si="3"/>
        <v>0</v>
      </c>
      <c r="M29" s="17">
        <f t="shared" si="2"/>
        <v>0</v>
      </c>
      <c r="N29" s="16">
        <f>SUM(M29)</f>
        <v>0</v>
      </c>
      <c r="O29" s="300"/>
      <c r="P29" s="18"/>
      <c r="Q29" s="301"/>
      <c r="R29" s="301"/>
      <c r="S29" s="291"/>
      <c r="T29" s="19"/>
      <c r="U29" s="21">
        <v>503</v>
      </c>
    </row>
    <row r="30" spans="2:21" ht="15.75" thickBot="1" x14ac:dyDescent="0.3">
      <c r="B30" s="88"/>
      <c r="C30" s="285">
        <v>15</v>
      </c>
      <c r="D30" s="105">
        <v>1</v>
      </c>
      <c r="E30" s="106" t="s">
        <v>96</v>
      </c>
      <c r="F30" s="165">
        <v>1050</v>
      </c>
      <c r="G30" s="108"/>
      <c r="H30" s="109"/>
      <c r="I30" s="110"/>
      <c r="J30" s="216"/>
      <c r="K30" s="111">
        <f t="shared" si="1"/>
        <v>0</v>
      </c>
      <c r="L30" s="112">
        <f t="shared" si="3"/>
        <v>0</v>
      </c>
      <c r="M30" s="112">
        <f t="shared" si="2"/>
        <v>0</v>
      </c>
      <c r="N30" s="242">
        <f>SUM(M30:M33)</f>
        <v>0</v>
      </c>
      <c r="O30" s="326"/>
      <c r="P30" s="175"/>
      <c r="Q30" s="301"/>
      <c r="R30" s="322"/>
      <c r="S30" s="295"/>
      <c r="T30" s="230" t="s">
        <v>115</v>
      </c>
      <c r="U30" s="249">
        <v>344</v>
      </c>
    </row>
    <row r="31" spans="2:21" ht="15.75" thickBot="1" x14ac:dyDescent="0.3">
      <c r="B31" s="88"/>
      <c r="C31" s="280"/>
      <c r="D31" s="113">
        <v>2</v>
      </c>
      <c r="E31" s="114" t="s">
        <v>97</v>
      </c>
      <c r="F31" s="115">
        <v>700</v>
      </c>
      <c r="G31" s="116"/>
      <c r="H31" s="117"/>
      <c r="I31" s="118"/>
      <c r="J31" s="206"/>
      <c r="K31" s="111">
        <f t="shared" si="1"/>
        <v>0</v>
      </c>
      <c r="L31" s="112">
        <f t="shared" si="3"/>
        <v>0</v>
      </c>
      <c r="M31" s="112">
        <f t="shared" si="2"/>
        <v>0</v>
      </c>
      <c r="N31" s="245"/>
      <c r="O31" s="327"/>
      <c r="P31" s="196"/>
      <c r="Q31" s="301"/>
      <c r="R31" s="324"/>
      <c r="S31" s="298"/>
      <c r="T31" s="235"/>
      <c r="U31" s="251"/>
    </row>
    <row r="32" spans="2:21" ht="15.75" thickBot="1" x14ac:dyDescent="0.3">
      <c r="B32" s="88"/>
      <c r="C32" s="280"/>
      <c r="D32" s="113">
        <v>3</v>
      </c>
      <c r="E32" s="114" t="s">
        <v>98</v>
      </c>
      <c r="F32" s="115">
        <v>30</v>
      </c>
      <c r="G32" s="217"/>
      <c r="H32" s="117"/>
      <c r="I32" s="118"/>
      <c r="J32" s="206"/>
      <c r="K32" s="111">
        <f t="shared" si="1"/>
        <v>0</v>
      </c>
      <c r="L32" s="112">
        <f t="shared" si="3"/>
        <v>0</v>
      </c>
      <c r="M32" s="112">
        <f t="shared" si="2"/>
        <v>0</v>
      </c>
      <c r="N32" s="245"/>
      <c r="O32" s="327"/>
      <c r="P32" s="196"/>
      <c r="Q32" s="301"/>
      <c r="R32" s="324"/>
      <c r="S32" s="298"/>
      <c r="T32" s="235"/>
      <c r="U32" s="251"/>
    </row>
    <row r="33" spans="2:21" ht="15.75" thickBot="1" x14ac:dyDescent="0.3">
      <c r="B33" s="88"/>
      <c r="C33" s="281"/>
      <c r="D33" s="120">
        <v>4</v>
      </c>
      <c r="E33" s="121" t="s">
        <v>25</v>
      </c>
      <c r="F33" s="122">
        <v>50</v>
      </c>
      <c r="G33" s="218"/>
      <c r="H33" s="124"/>
      <c r="I33" s="125"/>
      <c r="J33" s="179"/>
      <c r="K33" s="111">
        <f t="shared" si="1"/>
        <v>0</v>
      </c>
      <c r="L33" s="112">
        <f t="shared" si="3"/>
        <v>0</v>
      </c>
      <c r="M33" s="112">
        <f t="shared" si="2"/>
        <v>0</v>
      </c>
      <c r="N33" s="243"/>
      <c r="O33" s="328"/>
      <c r="P33" s="180"/>
      <c r="Q33" s="301"/>
      <c r="R33" s="325"/>
      <c r="S33" s="296"/>
      <c r="T33" s="231"/>
      <c r="U33" s="250"/>
    </row>
    <row r="34" spans="2:21" ht="15.75" thickBot="1" x14ac:dyDescent="0.3">
      <c r="B34" s="88"/>
      <c r="C34" s="275">
        <v>16</v>
      </c>
      <c r="D34" s="90">
        <v>1</v>
      </c>
      <c r="E34" s="91" t="s">
        <v>26</v>
      </c>
      <c r="F34" s="92">
        <v>60</v>
      </c>
      <c r="G34" s="93"/>
      <c r="H34" s="94"/>
      <c r="I34" s="95"/>
      <c r="J34" s="127"/>
      <c r="K34" s="96">
        <f t="shared" si="1"/>
        <v>0</v>
      </c>
      <c r="L34" s="97">
        <f t="shared" si="3"/>
        <v>0</v>
      </c>
      <c r="M34" s="97">
        <f t="shared" si="2"/>
        <v>0</v>
      </c>
      <c r="N34" s="242">
        <f>SUM(M34:M37)</f>
        <v>0</v>
      </c>
      <c r="O34" s="314"/>
      <c r="P34" s="166"/>
      <c r="Q34" s="301"/>
      <c r="R34" s="316"/>
      <c r="S34" s="292"/>
      <c r="T34" s="232" t="s">
        <v>115</v>
      </c>
      <c r="U34" s="277">
        <v>49</v>
      </c>
    </row>
    <row r="35" spans="2:21" ht="15.75" thickBot="1" x14ac:dyDescent="0.3">
      <c r="B35" s="88"/>
      <c r="C35" s="282"/>
      <c r="D35" s="152">
        <v>2</v>
      </c>
      <c r="E35" s="208" t="s">
        <v>27</v>
      </c>
      <c r="F35" s="209">
        <v>30</v>
      </c>
      <c r="G35" s="210"/>
      <c r="H35" s="211"/>
      <c r="I35" s="157"/>
      <c r="J35" s="212"/>
      <c r="K35" s="96">
        <f t="shared" si="1"/>
        <v>0</v>
      </c>
      <c r="L35" s="97">
        <f t="shared" si="3"/>
        <v>0</v>
      </c>
      <c r="M35" s="97">
        <f t="shared" si="2"/>
        <v>0</v>
      </c>
      <c r="N35" s="245"/>
      <c r="O35" s="317"/>
      <c r="P35" s="169"/>
      <c r="Q35" s="301"/>
      <c r="R35" s="319"/>
      <c r="S35" s="297"/>
      <c r="T35" s="233"/>
      <c r="U35" s="278"/>
    </row>
    <row r="36" spans="2:21" ht="15.75" thickBot="1" x14ac:dyDescent="0.3">
      <c r="B36" s="88"/>
      <c r="C36" s="282"/>
      <c r="D36" s="152">
        <v>3</v>
      </c>
      <c r="E36" s="213" t="s">
        <v>28</v>
      </c>
      <c r="F36" s="209">
        <v>5</v>
      </c>
      <c r="G36" s="210"/>
      <c r="H36" s="211"/>
      <c r="I36" s="157"/>
      <c r="J36" s="214"/>
      <c r="K36" s="96">
        <f t="shared" si="1"/>
        <v>0</v>
      </c>
      <c r="L36" s="97">
        <f t="shared" si="3"/>
        <v>0</v>
      </c>
      <c r="M36" s="97">
        <f t="shared" si="2"/>
        <v>0</v>
      </c>
      <c r="N36" s="245"/>
      <c r="O36" s="317"/>
      <c r="P36" s="169"/>
      <c r="Q36" s="301"/>
      <c r="R36" s="319"/>
      <c r="S36" s="297"/>
      <c r="T36" s="233"/>
      <c r="U36" s="278"/>
    </row>
    <row r="37" spans="2:21" ht="15.75" thickBot="1" x14ac:dyDescent="0.3">
      <c r="B37" s="88"/>
      <c r="C37" s="276"/>
      <c r="D37" s="98">
        <v>4</v>
      </c>
      <c r="E37" s="215" t="s">
        <v>29</v>
      </c>
      <c r="F37" s="128">
        <v>3</v>
      </c>
      <c r="G37" s="101"/>
      <c r="H37" s="102"/>
      <c r="I37" s="103"/>
      <c r="J37" s="129"/>
      <c r="K37" s="96">
        <f t="shared" si="1"/>
        <v>0</v>
      </c>
      <c r="L37" s="97">
        <f t="shared" si="3"/>
        <v>0</v>
      </c>
      <c r="M37" s="97">
        <f t="shared" si="2"/>
        <v>0</v>
      </c>
      <c r="N37" s="243"/>
      <c r="O37" s="306"/>
      <c r="P37" s="172"/>
      <c r="Q37" s="301"/>
      <c r="R37" s="321"/>
      <c r="S37" s="293"/>
      <c r="T37" s="234"/>
      <c r="U37" s="279"/>
    </row>
    <row r="38" spans="2:21" ht="18.75" thickBot="1" x14ac:dyDescent="0.3">
      <c r="B38" s="88"/>
      <c r="C38" s="285">
        <v>17</v>
      </c>
      <c r="D38" s="105">
        <v>1</v>
      </c>
      <c r="E38" s="203" t="s">
        <v>30</v>
      </c>
      <c r="F38" s="204">
        <v>1200</v>
      </c>
      <c r="G38" s="108"/>
      <c r="H38" s="109"/>
      <c r="I38" s="110"/>
      <c r="J38" s="174"/>
      <c r="K38" s="111">
        <f t="shared" si="1"/>
        <v>0</v>
      </c>
      <c r="L38" s="112">
        <f t="shared" si="3"/>
        <v>0</v>
      </c>
      <c r="M38" s="112">
        <f t="shared" si="2"/>
        <v>0</v>
      </c>
      <c r="N38" s="242">
        <f>SUM(M38:M40)</f>
        <v>0</v>
      </c>
      <c r="O38" s="310"/>
      <c r="P38" s="175"/>
      <c r="Q38" s="301"/>
      <c r="R38" s="322"/>
      <c r="S38" s="295"/>
      <c r="T38" s="230" t="s">
        <v>115</v>
      </c>
      <c r="U38" s="249">
        <v>216</v>
      </c>
    </row>
    <row r="39" spans="2:21" ht="18.75" thickBot="1" x14ac:dyDescent="0.3">
      <c r="B39" s="88"/>
      <c r="C39" s="280"/>
      <c r="D39" s="113">
        <v>2</v>
      </c>
      <c r="E39" s="205" t="s">
        <v>31</v>
      </c>
      <c r="F39" s="139">
        <v>160</v>
      </c>
      <c r="G39" s="116"/>
      <c r="H39" s="117"/>
      <c r="I39" s="118"/>
      <c r="J39" s="206"/>
      <c r="K39" s="111">
        <f t="shared" si="1"/>
        <v>0</v>
      </c>
      <c r="L39" s="112">
        <f t="shared" si="3"/>
        <v>0</v>
      </c>
      <c r="M39" s="112">
        <f t="shared" si="2"/>
        <v>0</v>
      </c>
      <c r="N39" s="245"/>
      <c r="O39" s="323"/>
      <c r="P39" s="196"/>
      <c r="Q39" s="301"/>
      <c r="R39" s="324"/>
      <c r="S39" s="298"/>
      <c r="T39" s="235"/>
      <c r="U39" s="251"/>
    </row>
    <row r="40" spans="2:21" ht="18.75" thickBot="1" x14ac:dyDescent="0.3">
      <c r="B40" s="88"/>
      <c r="C40" s="281"/>
      <c r="D40" s="120">
        <v>3</v>
      </c>
      <c r="E40" s="207" t="s">
        <v>32</v>
      </c>
      <c r="F40" s="176">
        <v>50</v>
      </c>
      <c r="G40" s="123"/>
      <c r="H40" s="124"/>
      <c r="I40" s="125"/>
      <c r="J40" s="179"/>
      <c r="K40" s="111">
        <f t="shared" si="1"/>
        <v>0</v>
      </c>
      <c r="L40" s="112">
        <f t="shared" si="3"/>
        <v>0</v>
      </c>
      <c r="M40" s="112">
        <f t="shared" si="2"/>
        <v>0</v>
      </c>
      <c r="N40" s="243"/>
      <c r="O40" s="312"/>
      <c r="P40" s="180"/>
      <c r="Q40" s="301"/>
      <c r="R40" s="325"/>
      <c r="S40" s="296"/>
      <c r="T40" s="231"/>
      <c r="U40" s="250"/>
    </row>
    <row r="41" spans="2:21" ht="15.75" thickBot="1" x14ac:dyDescent="0.3">
      <c r="B41" s="88"/>
      <c r="C41" s="82">
        <v>18</v>
      </c>
      <c r="D41" s="11">
        <v>1</v>
      </c>
      <c r="E41" s="34" t="s">
        <v>33</v>
      </c>
      <c r="F41" s="35">
        <v>300</v>
      </c>
      <c r="G41" s="77"/>
      <c r="H41" s="14"/>
      <c r="I41" s="23"/>
      <c r="J41" s="24"/>
      <c r="K41" s="16">
        <f t="shared" si="1"/>
        <v>0</v>
      </c>
      <c r="L41" s="17">
        <f t="shared" si="3"/>
        <v>0</v>
      </c>
      <c r="M41" s="17">
        <f t="shared" si="2"/>
        <v>0</v>
      </c>
      <c r="N41" s="16">
        <f>SUM(M41)</f>
        <v>0</v>
      </c>
      <c r="O41" s="300"/>
      <c r="P41" s="18"/>
      <c r="Q41" s="301"/>
      <c r="R41" s="301"/>
      <c r="S41" s="291"/>
      <c r="T41" s="20"/>
      <c r="U41" s="21">
        <v>92</v>
      </c>
    </row>
    <row r="42" spans="2:21" ht="15.75" thickBot="1" x14ac:dyDescent="0.3">
      <c r="B42" s="88"/>
      <c r="C42" s="82">
        <v>19</v>
      </c>
      <c r="D42" s="11">
        <v>1</v>
      </c>
      <c r="E42" s="36" t="s">
        <v>34</v>
      </c>
      <c r="F42" s="11">
        <v>500</v>
      </c>
      <c r="G42" s="77"/>
      <c r="H42" s="14"/>
      <c r="I42" s="23"/>
      <c r="J42" s="25"/>
      <c r="K42" s="16">
        <f t="shared" si="1"/>
        <v>0</v>
      </c>
      <c r="L42" s="17">
        <f t="shared" si="3"/>
        <v>0</v>
      </c>
      <c r="M42" s="17">
        <f t="shared" si="2"/>
        <v>0</v>
      </c>
      <c r="N42" s="16">
        <f>SUM(M42)</f>
        <v>0</v>
      </c>
      <c r="O42" s="300"/>
      <c r="P42" s="18"/>
      <c r="Q42" s="301"/>
      <c r="R42" s="301"/>
      <c r="S42" s="291"/>
      <c r="T42" s="20"/>
      <c r="U42" s="21">
        <v>158</v>
      </c>
    </row>
    <row r="43" spans="2:21" ht="24.75" customHeight="1" thickBot="1" x14ac:dyDescent="0.3">
      <c r="B43" s="88"/>
      <c r="C43" s="275">
        <v>20</v>
      </c>
      <c r="D43" s="90">
        <v>1</v>
      </c>
      <c r="E43" s="91" t="s">
        <v>35</v>
      </c>
      <c r="F43" s="201">
        <v>1200</v>
      </c>
      <c r="G43" s="93"/>
      <c r="H43" s="94"/>
      <c r="I43" s="95"/>
      <c r="J43" s="202"/>
      <c r="K43" s="96">
        <f t="shared" si="1"/>
        <v>0</v>
      </c>
      <c r="L43" s="97">
        <f t="shared" si="3"/>
        <v>0</v>
      </c>
      <c r="M43" s="97">
        <f t="shared" si="2"/>
        <v>0</v>
      </c>
      <c r="N43" s="240">
        <f>SUM(M43:M44)</f>
        <v>0</v>
      </c>
      <c r="O43" s="314"/>
      <c r="P43" s="166"/>
      <c r="Q43" s="301"/>
      <c r="R43" s="316"/>
      <c r="S43" s="292"/>
      <c r="T43" s="232" t="s">
        <v>115</v>
      </c>
      <c r="U43" s="246">
        <v>755</v>
      </c>
    </row>
    <row r="44" spans="2:21" ht="26.25" customHeight="1" thickBot="1" x14ac:dyDescent="0.3">
      <c r="B44" s="88"/>
      <c r="C44" s="276"/>
      <c r="D44" s="98">
        <v>2</v>
      </c>
      <c r="E44" s="99" t="s">
        <v>36</v>
      </c>
      <c r="F44" s="100">
        <v>1100</v>
      </c>
      <c r="G44" s="101"/>
      <c r="H44" s="102"/>
      <c r="I44" s="103"/>
      <c r="J44" s="129"/>
      <c r="K44" s="96">
        <f t="shared" si="1"/>
        <v>0</v>
      </c>
      <c r="L44" s="97">
        <f t="shared" si="3"/>
        <v>0</v>
      </c>
      <c r="M44" s="97">
        <f t="shared" si="2"/>
        <v>0</v>
      </c>
      <c r="N44" s="241"/>
      <c r="O44" s="306"/>
      <c r="P44" s="172"/>
      <c r="Q44" s="301"/>
      <c r="R44" s="321"/>
      <c r="S44" s="293"/>
      <c r="T44" s="234"/>
      <c r="U44" s="248"/>
    </row>
    <row r="45" spans="2:21" ht="18.75" thickBot="1" x14ac:dyDescent="0.3">
      <c r="B45" s="88"/>
      <c r="C45" s="84">
        <v>21</v>
      </c>
      <c r="D45" s="4">
        <v>1</v>
      </c>
      <c r="E45" s="61" t="s">
        <v>37</v>
      </c>
      <c r="F45" s="4">
        <v>100</v>
      </c>
      <c r="G45" s="62"/>
      <c r="H45" s="5"/>
      <c r="I45" s="63"/>
      <c r="J45" s="353"/>
      <c r="K45" s="16">
        <f t="shared" si="1"/>
        <v>0</v>
      </c>
      <c r="L45" s="17">
        <f t="shared" si="3"/>
        <v>0</v>
      </c>
      <c r="M45" s="17">
        <f t="shared" si="2"/>
        <v>0</v>
      </c>
      <c r="N45" s="16">
        <f>SUM(M45)</f>
        <v>0</v>
      </c>
      <c r="O45" s="329"/>
      <c r="P45" s="6"/>
      <c r="Q45" s="301"/>
      <c r="R45" s="330"/>
      <c r="S45" s="299"/>
      <c r="T45" s="7"/>
      <c r="U45" s="56">
        <v>2625</v>
      </c>
    </row>
    <row r="46" spans="2:21" ht="27" thickBot="1" x14ac:dyDescent="0.3">
      <c r="B46" s="88"/>
      <c r="C46" s="285">
        <v>22</v>
      </c>
      <c r="D46" s="105">
        <v>1</v>
      </c>
      <c r="E46" s="190" t="s">
        <v>38</v>
      </c>
      <c r="F46" s="165">
        <v>1000</v>
      </c>
      <c r="G46" s="191"/>
      <c r="H46" s="192"/>
      <c r="I46" s="110"/>
      <c r="J46" s="193"/>
      <c r="K46" s="111">
        <f t="shared" si="1"/>
        <v>0</v>
      </c>
      <c r="L46" s="112">
        <f t="shared" si="3"/>
        <v>0</v>
      </c>
      <c r="M46" s="112">
        <f t="shared" si="2"/>
        <v>0</v>
      </c>
      <c r="N46" s="242">
        <f>SUM(M46:M48)</f>
        <v>0</v>
      </c>
      <c r="O46" s="331"/>
      <c r="P46" s="175"/>
      <c r="Q46" s="301"/>
      <c r="R46" s="322"/>
      <c r="S46" s="295"/>
      <c r="T46" s="272" t="s">
        <v>115</v>
      </c>
      <c r="U46" s="249">
        <v>434</v>
      </c>
    </row>
    <row r="47" spans="2:21" ht="27" thickBot="1" x14ac:dyDescent="0.3">
      <c r="B47" s="88"/>
      <c r="C47" s="280"/>
      <c r="D47" s="113">
        <v>2</v>
      </c>
      <c r="E47" s="194" t="s">
        <v>39</v>
      </c>
      <c r="F47" s="139">
        <v>700</v>
      </c>
      <c r="G47" s="140"/>
      <c r="H47" s="141"/>
      <c r="I47" s="118"/>
      <c r="J47" s="195"/>
      <c r="K47" s="111">
        <f t="shared" si="1"/>
        <v>0</v>
      </c>
      <c r="L47" s="112">
        <f t="shared" si="3"/>
        <v>0</v>
      </c>
      <c r="M47" s="112">
        <f t="shared" si="2"/>
        <v>0</v>
      </c>
      <c r="N47" s="245"/>
      <c r="O47" s="332"/>
      <c r="P47" s="196"/>
      <c r="Q47" s="301"/>
      <c r="R47" s="324"/>
      <c r="S47" s="298"/>
      <c r="T47" s="273"/>
      <c r="U47" s="251"/>
    </row>
    <row r="48" spans="2:21" ht="27" thickBot="1" x14ac:dyDescent="0.3">
      <c r="B48" s="88"/>
      <c r="C48" s="281"/>
      <c r="D48" s="120">
        <v>3</v>
      </c>
      <c r="E48" s="197" t="s">
        <v>40</v>
      </c>
      <c r="F48" s="176">
        <v>20</v>
      </c>
      <c r="G48" s="198"/>
      <c r="H48" s="199"/>
      <c r="I48" s="125"/>
      <c r="J48" s="200"/>
      <c r="K48" s="111">
        <f t="shared" si="1"/>
        <v>0</v>
      </c>
      <c r="L48" s="112">
        <f t="shared" si="3"/>
        <v>0</v>
      </c>
      <c r="M48" s="112">
        <f t="shared" si="2"/>
        <v>0</v>
      </c>
      <c r="N48" s="243"/>
      <c r="O48" s="333"/>
      <c r="P48" s="180"/>
      <c r="Q48" s="301"/>
      <c r="R48" s="325"/>
      <c r="S48" s="296"/>
      <c r="T48" s="274"/>
      <c r="U48" s="250"/>
    </row>
    <row r="49" spans="2:22" ht="18.75" thickBot="1" x14ac:dyDescent="0.3">
      <c r="B49" s="88"/>
      <c r="C49" s="82">
        <v>23</v>
      </c>
      <c r="D49" s="11">
        <v>1</v>
      </c>
      <c r="E49" s="38" t="s">
        <v>41</v>
      </c>
      <c r="F49" s="11">
        <v>3</v>
      </c>
      <c r="G49" s="13"/>
      <c r="H49" s="14"/>
      <c r="I49" s="23"/>
      <c r="J49" s="25"/>
      <c r="K49" s="16">
        <f t="shared" si="1"/>
        <v>0</v>
      </c>
      <c r="L49" s="17">
        <f t="shared" si="3"/>
        <v>0</v>
      </c>
      <c r="M49" s="17">
        <f t="shared" si="2"/>
        <v>0</v>
      </c>
      <c r="N49" s="16">
        <f>SUM(M49)</f>
        <v>0</v>
      </c>
      <c r="O49" s="302"/>
      <c r="P49" s="18"/>
      <c r="Q49" s="301"/>
      <c r="R49" s="301"/>
      <c r="S49" s="291"/>
      <c r="T49" s="75"/>
      <c r="U49" s="21">
        <v>9</v>
      </c>
    </row>
    <row r="50" spans="2:22" ht="18.75" thickBot="1" x14ac:dyDescent="0.3">
      <c r="B50" s="88"/>
      <c r="C50" s="82">
        <v>24</v>
      </c>
      <c r="D50" s="11">
        <v>1</v>
      </c>
      <c r="E50" s="38" t="s">
        <v>42</v>
      </c>
      <c r="F50" s="11">
        <v>5</v>
      </c>
      <c r="G50" s="350"/>
      <c r="H50" s="14"/>
      <c r="I50" s="23"/>
      <c r="J50" s="25"/>
      <c r="K50" s="16">
        <f t="shared" si="1"/>
        <v>0</v>
      </c>
      <c r="L50" s="17">
        <f t="shared" si="3"/>
        <v>0</v>
      </c>
      <c r="M50" s="17">
        <f t="shared" si="2"/>
        <v>0</v>
      </c>
      <c r="N50" s="16">
        <f t="shared" ref="N50:N52" si="4">SUM(M50)</f>
        <v>0</v>
      </c>
      <c r="O50" s="300"/>
      <c r="P50" s="18"/>
      <c r="Q50" s="301"/>
      <c r="R50" s="301"/>
      <c r="S50" s="291"/>
      <c r="T50" s="20"/>
      <c r="U50" s="21">
        <v>2</v>
      </c>
    </row>
    <row r="51" spans="2:22" ht="18.75" thickBot="1" x14ac:dyDescent="0.3">
      <c r="B51" s="88"/>
      <c r="C51" s="84">
        <v>25</v>
      </c>
      <c r="D51" s="4">
        <v>1</v>
      </c>
      <c r="E51" s="39" t="s">
        <v>43</v>
      </c>
      <c r="F51" s="4">
        <v>10</v>
      </c>
      <c r="G51" s="354"/>
      <c r="H51" s="5"/>
      <c r="I51" s="22"/>
      <c r="J51" s="353"/>
      <c r="K51" s="16">
        <f t="shared" si="1"/>
        <v>0</v>
      </c>
      <c r="L51" s="17">
        <f t="shared" si="3"/>
        <v>0</v>
      </c>
      <c r="M51" s="17">
        <f t="shared" si="2"/>
        <v>0</v>
      </c>
      <c r="N51" s="16">
        <f t="shared" si="4"/>
        <v>0</v>
      </c>
      <c r="O51" s="329"/>
      <c r="P51" s="6"/>
      <c r="Q51" s="301"/>
      <c r="R51" s="330"/>
      <c r="S51" s="299"/>
      <c r="T51" s="8"/>
      <c r="U51" s="51">
        <v>8</v>
      </c>
    </row>
    <row r="52" spans="2:22" ht="18.75" thickBot="1" x14ac:dyDescent="0.3">
      <c r="B52" s="88"/>
      <c r="C52" s="82">
        <v>26</v>
      </c>
      <c r="D52" s="11">
        <v>1</v>
      </c>
      <c r="E52" s="34" t="s">
        <v>44</v>
      </c>
      <c r="F52" s="35">
        <v>2800</v>
      </c>
      <c r="G52" s="13"/>
      <c r="H52" s="14"/>
      <c r="I52" s="23"/>
      <c r="J52" s="24"/>
      <c r="K52" s="16">
        <f t="shared" si="1"/>
        <v>0</v>
      </c>
      <c r="L52" s="17">
        <f t="shared" si="3"/>
        <v>0</v>
      </c>
      <c r="M52" s="17">
        <f t="shared" si="2"/>
        <v>0</v>
      </c>
      <c r="N52" s="16">
        <f t="shared" si="4"/>
        <v>0</v>
      </c>
      <c r="O52" s="300"/>
      <c r="P52" s="18"/>
      <c r="Q52" s="301"/>
      <c r="R52" s="301"/>
      <c r="S52" s="291"/>
      <c r="T52" s="20"/>
      <c r="U52" s="21">
        <v>118</v>
      </c>
    </row>
    <row r="53" spans="2:22" ht="15.75" thickBot="1" x14ac:dyDescent="0.3">
      <c r="B53" s="88"/>
      <c r="C53" s="82">
        <v>27</v>
      </c>
      <c r="D53" s="11">
        <v>1</v>
      </c>
      <c r="E53" s="12" t="s">
        <v>45</v>
      </c>
      <c r="F53" s="11">
        <v>25</v>
      </c>
      <c r="G53" s="13"/>
      <c r="H53" s="14"/>
      <c r="I53" s="23"/>
      <c r="J53" s="25"/>
      <c r="K53" s="16">
        <f t="shared" si="1"/>
        <v>0</v>
      </c>
      <c r="L53" s="17">
        <f t="shared" si="3"/>
        <v>0</v>
      </c>
      <c r="M53" s="17">
        <f t="shared" si="2"/>
        <v>0</v>
      </c>
      <c r="N53" s="16">
        <f>SUM(M53)</f>
        <v>0</v>
      </c>
      <c r="O53" s="300"/>
      <c r="P53" s="18"/>
      <c r="Q53" s="301"/>
      <c r="R53" s="301"/>
      <c r="S53" s="291"/>
      <c r="T53" s="20"/>
      <c r="U53" s="21">
        <v>34</v>
      </c>
    </row>
    <row r="54" spans="2:22" ht="15.75" thickBot="1" x14ac:dyDescent="0.3">
      <c r="B54" s="88"/>
      <c r="C54" s="81">
        <v>28</v>
      </c>
      <c r="D54" s="57">
        <v>1</v>
      </c>
      <c r="E54" s="12" t="s">
        <v>46</v>
      </c>
      <c r="F54" s="11">
        <v>12</v>
      </c>
      <c r="G54" s="13"/>
      <c r="H54" s="14"/>
      <c r="I54" s="23"/>
      <c r="J54" s="25"/>
      <c r="K54" s="16">
        <f t="shared" si="1"/>
        <v>0</v>
      </c>
      <c r="L54" s="17">
        <f t="shared" si="3"/>
        <v>0</v>
      </c>
      <c r="M54" s="17">
        <f t="shared" si="2"/>
        <v>0</v>
      </c>
      <c r="N54" s="16">
        <f>SUM(M54)</f>
        <v>0</v>
      </c>
      <c r="O54" s="300"/>
      <c r="P54" s="18"/>
      <c r="Q54" s="301"/>
      <c r="R54" s="301"/>
      <c r="S54" s="291"/>
      <c r="T54" s="20"/>
      <c r="U54" s="21">
        <v>4</v>
      </c>
    </row>
    <row r="55" spans="2:22" ht="21.75" customHeight="1" thickBot="1" x14ac:dyDescent="0.3">
      <c r="B55" s="88"/>
      <c r="C55" s="275">
        <v>29</v>
      </c>
      <c r="D55" s="181">
        <v>1</v>
      </c>
      <c r="E55" s="182" t="s">
        <v>47</v>
      </c>
      <c r="F55" s="181">
        <v>350</v>
      </c>
      <c r="G55" s="183"/>
      <c r="H55" s="184"/>
      <c r="I55" s="185"/>
      <c r="J55" s="186"/>
      <c r="K55" s="96">
        <f t="shared" si="1"/>
        <v>0</v>
      </c>
      <c r="L55" s="97">
        <f t="shared" si="3"/>
        <v>0</v>
      </c>
      <c r="M55" s="97">
        <f t="shared" si="2"/>
        <v>0</v>
      </c>
      <c r="N55" s="240">
        <f>SUM(M55:M56)</f>
        <v>0</v>
      </c>
      <c r="O55" s="334"/>
      <c r="P55" s="187"/>
      <c r="Q55" s="301"/>
      <c r="R55" s="335"/>
      <c r="S55" s="292"/>
      <c r="T55" s="232" t="s">
        <v>115</v>
      </c>
      <c r="U55" s="247">
        <v>239</v>
      </c>
    </row>
    <row r="56" spans="2:22" ht="24.75" customHeight="1" thickBot="1" x14ac:dyDescent="0.3">
      <c r="B56" s="88"/>
      <c r="C56" s="276"/>
      <c r="D56" s="128">
        <v>2</v>
      </c>
      <c r="E56" s="188" t="s">
        <v>48</v>
      </c>
      <c r="F56" s="189">
        <v>10</v>
      </c>
      <c r="G56" s="101"/>
      <c r="H56" s="102"/>
      <c r="I56" s="103"/>
      <c r="J56" s="129"/>
      <c r="K56" s="96">
        <f t="shared" si="1"/>
        <v>0</v>
      </c>
      <c r="L56" s="97">
        <f t="shared" si="3"/>
        <v>0</v>
      </c>
      <c r="M56" s="97">
        <f t="shared" si="2"/>
        <v>0</v>
      </c>
      <c r="N56" s="241"/>
      <c r="O56" s="306"/>
      <c r="P56" s="172"/>
      <c r="Q56" s="301"/>
      <c r="R56" s="321"/>
      <c r="S56" s="293"/>
      <c r="T56" s="234"/>
      <c r="U56" s="248"/>
    </row>
    <row r="57" spans="2:22" ht="18.75" thickBot="1" x14ac:dyDescent="0.3">
      <c r="B57" s="88"/>
      <c r="C57" s="85">
        <v>30</v>
      </c>
      <c r="D57" s="4">
        <v>1</v>
      </c>
      <c r="E57" s="61" t="s">
        <v>49</v>
      </c>
      <c r="F57" s="4">
        <v>330</v>
      </c>
      <c r="G57" s="78"/>
      <c r="H57" s="5"/>
      <c r="I57" s="22"/>
      <c r="J57" s="64"/>
      <c r="K57" s="16">
        <f t="shared" si="1"/>
        <v>0</v>
      </c>
      <c r="L57" s="17">
        <f t="shared" si="3"/>
        <v>0</v>
      </c>
      <c r="M57" s="17">
        <f t="shared" si="2"/>
        <v>0</v>
      </c>
      <c r="N57" s="16">
        <f>SUM(M57)</f>
        <v>0</v>
      </c>
      <c r="O57" s="329"/>
      <c r="P57" s="6"/>
      <c r="Q57" s="301"/>
      <c r="R57" s="330"/>
      <c r="S57" s="299"/>
      <c r="T57" s="7"/>
      <c r="U57" s="60">
        <v>80</v>
      </c>
    </row>
    <row r="58" spans="2:22" ht="24.75" customHeight="1" thickBot="1" x14ac:dyDescent="0.3">
      <c r="B58" s="88"/>
      <c r="C58" s="285">
        <v>31</v>
      </c>
      <c r="D58" s="107">
        <v>1</v>
      </c>
      <c r="E58" s="173" t="s">
        <v>91</v>
      </c>
      <c r="F58" s="107">
        <v>35</v>
      </c>
      <c r="G58" s="108"/>
      <c r="H58" s="109"/>
      <c r="I58" s="110"/>
      <c r="J58" s="174"/>
      <c r="K58" s="111">
        <f t="shared" si="1"/>
        <v>0</v>
      </c>
      <c r="L58" s="112">
        <f t="shared" si="3"/>
        <v>0</v>
      </c>
      <c r="M58" s="112">
        <f t="shared" si="2"/>
        <v>0</v>
      </c>
      <c r="N58" s="242">
        <f>SUM(M58:M59)</f>
        <v>0</v>
      </c>
      <c r="O58" s="310"/>
      <c r="P58" s="175"/>
      <c r="Q58" s="301"/>
      <c r="R58" s="322"/>
      <c r="S58" s="295"/>
      <c r="T58" s="230" t="s">
        <v>115</v>
      </c>
      <c r="U58" s="249">
        <v>442</v>
      </c>
    </row>
    <row r="59" spans="2:22" ht="27" customHeight="1" thickBot="1" x14ac:dyDescent="0.3">
      <c r="B59" s="88"/>
      <c r="C59" s="281"/>
      <c r="D59" s="176">
        <v>2</v>
      </c>
      <c r="E59" s="177" t="s">
        <v>92</v>
      </c>
      <c r="F59" s="176">
        <v>35</v>
      </c>
      <c r="G59" s="123"/>
      <c r="H59" s="124"/>
      <c r="I59" s="178"/>
      <c r="J59" s="179"/>
      <c r="K59" s="111">
        <f t="shared" si="1"/>
        <v>0</v>
      </c>
      <c r="L59" s="112">
        <f t="shared" si="3"/>
        <v>0</v>
      </c>
      <c r="M59" s="112">
        <f t="shared" si="2"/>
        <v>0</v>
      </c>
      <c r="N59" s="243"/>
      <c r="O59" s="312"/>
      <c r="P59" s="180"/>
      <c r="Q59" s="301"/>
      <c r="R59" s="325"/>
      <c r="S59" s="296"/>
      <c r="T59" s="231"/>
      <c r="U59" s="250"/>
    </row>
    <row r="60" spans="2:22" ht="15.75" thickBot="1" x14ac:dyDescent="0.3">
      <c r="B60" s="88"/>
      <c r="C60" s="83">
        <v>32</v>
      </c>
      <c r="D60" s="42">
        <v>1</v>
      </c>
      <c r="E60" s="43" t="s">
        <v>50</v>
      </c>
      <c r="F60" s="44">
        <v>500</v>
      </c>
      <c r="G60" s="45"/>
      <c r="H60" s="46"/>
      <c r="I60" s="47"/>
      <c r="J60" s="355"/>
      <c r="K60" s="16">
        <f t="shared" si="1"/>
        <v>0</v>
      </c>
      <c r="L60" s="17">
        <f t="shared" si="3"/>
        <v>0</v>
      </c>
      <c r="M60" s="17">
        <f t="shared" si="2"/>
        <v>0</v>
      </c>
      <c r="N60" s="16">
        <f>SUM(M60)</f>
        <v>0</v>
      </c>
      <c r="O60" s="336"/>
      <c r="P60" s="48"/>
      <c r="Q60" s="301"/>
      <c r="R60" s="337"/>
      <c r="S60" s="294"/>
      <c r="T60" s="49"/>
      <c r="U60" s="52">
        <v>630</v>
      </c>
    </row>
    <row r="61" spans="2:22" ht="15.75" thickBot="1" x14ac:dyDescent="0.3">
      <c r="B61" s="88"/>
      <c r="C61" s="82">
        <v>33</v>
      </c>
      <c r="D61" s="11">
        <v>1</v>
      </c>
      <c r="E61" s="12" t="s">
        <v>51</v>
      </c>
      <c r="F61" s="27">
        <v>300</v>
      </c>
      <c r="G61" s="40"/>
      <c r="H61" s="41"/>
      <c r="I61" s="23"/>
      <c r="J61" s="50"/>
      <c r="K61" s="16">
        <f t="shared" si="1"/>
        <v>0</v>
      </c>
      <c r="L61" s="17">
        <f t="shared" si="3"/>
        <v>0</v>
      </c>
      <c r="M61" s="17">
        <f t="shared" si="2"/>
        <v>0</v>
      </c>
      <c r="N61" s="16">
        <f t="shared" ref="N61:N62" si="5">SUM(M61)</f>
        <v>0</v>
      </c>
      <c r="O61" s="338"/>
      <c r="P61" s="18"/>
      <c r="Q61" s="301"/>
      <c r="R61" s="301"/>
      <c r="S61" s="291"/>
      <c r="T61" s="20"/>
      <c r="U61" s="21">
        <v>567</v>
      </c>
    </row>
    <row r="62" spans="2:22" ht="15.75" thickBot="1" x14ac:dyDescent="0.3">
      <c r="B62" s="88"/>
      <c r="C62" s="84">
        <v>34</v>
      </c>
      <c r="D62" s="4">
        <v>1</v>
      </c>
      <c r="E62" s="61" t="s">
        <v>88</v>
      </c>
      <c r="F62" s="65">
        <v>60</v>
      </c>
      <c r="G62" s="66"/>
      <c r="H62" s="67"/>
      <c r="I62" s="22"/>
      <c r="J62" s="68"/>
      <c r="K62" s="16">
        <f t="shared" si="1"/>
        <v>0</v>
      </c>
      <c r="L62" s="17">
        <f t="shared" si="3"/>
        <v>0</v>
      </c>
      <c r="M62" s="17">
        <f t="shared" si="2"/>
        <v>0</v>
      </c>
      <c r="N62" s="16">
        <f t="shared" si="5"/>
        <v>0</v>
      </c>
      <c r="O62" s="339"/>
      <c r="P62" s="6"/>
      <c r="Q62" s="301"/>
      <c r="R62" s="330"/>
      <c r="S62" s="299"/>
      <c r="T62" s="8"/>
      <c r="U62" s="51">
        <v>303</v>
      </c>
    </row>
    <row r="63" spans="2:22" ht="18.75" thickBot="1" x14ac:dyDescent="0.3">
      <c r="B63" s="88"/>
      <c r="C63" s="275">
        <v>35</v>
      </c>
      <c r="D63" s="90">
        <v>1</v>
      </c>
      <c r="E63" s="148" t="s">
        <v>52</v>
      </c>
      <c r="F63" s="149">
        <v>500</v>
      </c>
      <c r="G63" s="150"/>
      <c r="H63" s="151"/>
      <c r="I63" s="95"/>
      <c r="J63" s="356"/>
      <c r="K63" s="96">
        <f t="shared" si="1"/>
        <v>0</v>
      </c>
      <c r="L63" s="97">
        <f t="shared" si="3"/>
        <v>0</v>
      </c>
      <c r="M63" s="97">
        <f t="shared" si="2"/>
        <v>0</v>
      </c>
      <c r="N63" s="240">
        <f>SUM(M63:M65)</f>
        <v>0</v>
      </c>
      <c r="O63" s="340"/>
      <c r="P63" s="166"/>
      <c r="Q63" s="301"/>
      <c r="R63" s="316"/>
      <c r="S63" s="292"/>
      <c r="T63" s="232" t="s">
        <v>115</v>
      </c>
      <c r="U63" s="246">
        <v>302</v>
      </c>
      <c r="V63" s="69"/>
    </row>
    <row r="64" spans="2:22" ht="18.75" thickBot="1" x14ac:dyDescent="0.3">
      <c r="B64" s="88"/>
      <c r="C64" s="282"/>
      <c r="D64" s="167">
        <v>2</v>
      </c>
      <c r="E64" s="153" t="s">
        <v>53</v>
      </c>
      <c r="F64" s="168">
        <v>600</v>
      </c>
      <c r="G64" s="155"/>
      <c r="H64" s="156"/>
      <c r="I64" s="157"/>
      <c r="J64" s="158"/>
      <c r="K64" s="96">
        <f t="shared" si="1"/>
        <v>0</v>
      </c>
      <c r="L64" s="97">
        <f t="shared" si="3"/>
        <v>0</v>
      </c>
      <c r="M64" s="97">
        <f t="shared" si="2"/>
        <v>0</v>
      </c>
      <c r="N64" s="244"/>
      <c r="O64" s="341"/>
      <c r="P64" s="169"/>
      <c r="Q64" s="301"/>
      <c r="R64" s="319"/>
      <c r="S64" s="297"/>
      <c r="T64" s="233"/>
      <c r="U64" s="247"/>
      <c r="V64" s="69"/>
    </row>
    <row r="65" spans="2:22" ht="18.75" thickBot="1" x14ac:dyDescent="0.3">
      <c r="B65" s="88"/>
      <c r="C65" s="276"/>
      <c r="D65" s="170">
        <v>3</v>
      </c>
      <c r="E65" s="160" t="s">
        <v>54</v>
      </c>
      <c r="F65" s="161">
        <v>50</v>
      </c>
      <c r="G65" s="162"/>
      <c r="H65" s="163"/>
      <c r="I65" s="103"/>
      <c r="J65" s="171"/>
      <c r="K65" s="96">
        <f t="shared" si="1"/>
        <v>0</v>
      </c>
      <c r="L65" s="97">
        <f t="shared" si="3"/>
        <v>0</v>
      </c>
      <c r="M65" s="97">
        <f t="shared" si="2"/>
        <v>0</v>
      </c>
      <c r="N65" s="241"/>
      <c r="O65" s="342"/>
      <c r="P65" s="172" t="s">
        <v>55</v>
      </c>
      <c r="Q65" s="301"/>
      <c r="R65" s="321"/>
      <c r="S65" s="293"/>
      <c r="T65" s="234"/>
      <c r="U65" s="248"/>
      <c r="V65" s="69"/>
    </row>
    <row r="66" spans="2:22" ht="28.5" customHeight="1" thickBot="1" x14ac:dyDescent="0.3">
      <c r="B66" s="88"/>
      <c r="C66" s="283">
        <v>36</v>
      </c>
      <c r="D66" s="105">
        <v>1</v>
      </c>
      <c r="E66" s="106" t="s">
        <v>56</v>
      </c>
      <c r="F66" s="165">
        <v>80</v>
      </c>
      <c r="G66" s="108"/>
      <c r="H66" s="109"/>
      <c r="I66" s="110"/>
      <c r="J66" s="216"/>
      <c r="K66" s="111">
        <f t="shared" si="1"/>
        <v>0</v>
      </c>
      <c r="L66" s="112">
        <f t="shared" si="3"/>
        <v>0</v>
      </c>
      <c r="M66" s="112">
        <f t="shared" si="2"/>
        <v>0</v>
      </c>
      <c r="N66" s="242">
        <f>SUM(M66:M67)</f>
        <v>0</v>
      </c>
      <c r="O66" s="310"/>
      <c r="P66" s="326"/>
      <c r="Q66" s="301"/>
      <c r="R66" s="322"/>
      <c r="S66" s="295"/>
      <c r="T66" s="230" t="s">
        <v>115</v>
      </c>
      <c r="U66" s="249">
        <v>102</v>
      </c>
    </row>
    <row r="67" spans="2:22" ht="34.5" customHeight="1" thickBot="1" x14ac:dyDescent="0.3">
      <c r="B67" s="88"/>
      <c r="C67" s="284"/>
      <c r="D67" s="120">
        <v>2</v>
      </c>
      <c r="E67" s="121" t="s">
        <v>57</v>
      </c>
      <c r="F67" s="122">
        <v>40</v>
      </c>
      <c r="G67" s="123"/>
      <c r="H67" s="124"/>
      <c r="I67" s="125"/>
      <c r="J67" s="126"/>
      <c r="K67" s="111">
        <f t="shared" si="1"/>
        <v>0</v>
      </c>
      <c r="L67" s="112">
        <f t="shared" si="3"/>
        <v>0</v>
      </c>
      <c r="M67" s="112">
        <f t="shared" si="2"/>
        <v>0</v>
      </c>
      <c r="N67" s="243"/>
      <c r="O67" s="312"/>
      <c r="P67" s="328"/>
      <c r="Q67" s="301"/>
      <c r="R67" s="325"/>
      <c r="S67" s="296"/>
      <c r="T67" s="231"/>
      <c r="U67" s="250"/>
    </row>
    <row r="68" spans="2:22" ht="27" thickBot="1" x14ac:dyDescent="0.3">
      <c r="B68" s="88"/>
      <c r="C68" s="275">
        <v>37</v>
      </c>
      <c r="D68" s="90">
        <v>1</v>
      </c>
      <c r="E68" s="148" t="s">
        <v>93</v>
      </c>
      <c r="F68" s="149">
        <v>900</v>
      </c>
      <c r="G68" s="150"/>
      <c r="H68" s="151"/>
      <c r="I68" s="95"/>
      <c r="J68" s="356"/>
      <c r="K68" s="96">
        <f t="shared" ref="K68:K87" si="6">ROUND(ROUND(I68,2)+ROUND(I68,2)*J68,2)</f>
        <v>0</v>
      </c>
      <c r="L68" s="97">
        <f t="shared" si="3"/>
        <v>0</v>
      </c>
      <c r="M68" s="97">
        <f t="shared" si="2"/>
        <v>0</v>
      </c>
      <c r="N68" s="240">
        <f>SUM(M68:M71)</f>
        <v>0</v>
      </c>
      <c r="O68" s="316"/>
      <c r="P68" s="316"/>
      <c r="Q68" s="301"/>
      <c r="R68" s="316"/>
      <c r="S68" s="292"/>
      <c r="T68" s="232" t="s">
        <v>115</v>
      </c>
      <c r="U68" s="246">
        <v>396</v>
      </c>
    </row>
    <row r="69" spans="2:22" ht="27" thickBot="1" x14ac:dyDescent="0.3">
      <c r="B69" s="88"/>
      <c r="C69" s="282"/>
      <c r="D69" s="152">
        <v>2</v>
      </c>
      <c r="E69" s="153" t="s">
        <v>58</v>
      </c>
      <c r="F69" s="154">
        <v>500</v>
      </c>
      <c r="G69" s="155"/>
      <c r="H69" s="156"/>
      <c r="I69" s="157"/>
      <c r="J69" s="158"/>
      <c r="K69" s="96">
        <f t="shared" si="6"/>
        <v>0</v>
      </c>
      <c r="L69" s="97">
        <f t="shared" si="3"/>
        <v>0</v>
      </c>
      <c r="M69" s="97">
        <f t="shared" si="2"/>
        <v>0</v>
      </c>
      <c r="N69" s="244"/>
      <c r="O69" s="319"/>
      <c r="P69" s="319"/>
      <c r="Q69" s="301"/>
      <c r="R69" s="319"/>
      <c r="S69" s="297"/>
      <c r="T69" s="233"/>
      <c r="U69" s="247"/>
    </row>
    <row r="70" spans="2:22" ht="27" thickBot="1" x14ac:dyDescent="0.3">
      <c r="B70" s="88"/>
      <c r="C70" s="282"/>
      <c r="D70" s="152">
        <v>3</v>
      </c>
      <c r="E70" s="153" t="s">
        <v>59</v>
      </c>
      <c r="F70" s="154">
        <v>120</v>
      </c>
      <c r="G70" s="155"/>
      <c r="H70" s="156"/>
      <c r="I70" s="157"/>
      <c r="J70" s="159"/>
      <c r="K70" s="96">
        <f t="shared" si="6"/>
        <v>0</v>
      </c>
      <c r="L70" s="97">
        <f t="shared" si="3"/>
        <v>0</v>
      </c>
      <c r="M70" s="97">
        <f t="shared" ref="M70:M87" si="7">ROUND(L70+L70*J70,2)</f>
        <v>0</v>
      </c>
      <c r="N70" s="244"/>
      <c r="O70" s="341"/>
      <c r="P70" s="319"/>
      <c r="Q70" s="301"/>
      <c r="R70" s="319"/>
      <c r="S70" s="297"/>
      <c r="T70" s="233"/>
      <c r="U70" s="247"/>
    </row>
    <row r="71" spans="2:22" ht="27" thickBot="1" x14ac:dyDescent="0.3">
      <c r="B71" s="88"/>
      <c r="C71" s="276"/>
      <c r="D71" s="98">
        <v>4</v>
      </c>
      <c r="E71" s="160" t="s">
        <v>60</v>
      </c>
      <c r="F71" s="161">
        <v>20</v>
      </c>
      <c r="G71" s="162"/>
      <c r="H71" s="163"/>
      <c r="I71" s="103"/>
      <c r="J71" s="164"/>
      <c r="K71" s="96">
        <f t="shared" si="6"/>
        <v>0</v>
      </c>
      <c r="L71" s="97">
        <f t="shared" si="3"/>
        <v>0</v>
      </c>
      <c r="M71" s="97">
        <f t="shared" si="7"/>
        <v>0</v>
      </c>
      <c r="N71" s="241"/>
      <c r="O71" s="342"/>
      <c r="P71" s="321"/>
      <c r="Q71" s="301"/>
      <c r="R71" s="321"/>
      <c r="S71" s="293"/>
      <c r="T71" s="234"/>
      <c r="U71" s="248"/>
    </row>
    <row r="72" spans="2:22" ht="18.75" thickBot="1" x14ac:dyDescent="0.3">
      <c r="B72" s="88"/>
      <c r="C72" s="280">
        <v>38</v>
      </c>
      <c r="D72" s="130">
        <v>1</v>
      </c>
      <c r="E72" s="131" t="s">
        <v>61</v>
      </c>
      <c r="F72" s="132">
        <v>30</v>
      </c>
      <c r="G72" s="133"/>
      <c r="H72" s="134"/>
      <c r="I72" s="135"/>
      <c r="J72" s="136"/>
      <c r="K72" s="111">
        <f t="shared" si="6"/>
        <v>0</v>
      </c>
      <c r="L72" s="112">
        <f t="shared" si="3"/>
        <v>0</v>
      </c>
      <c r="M72" s="112">
        <f t="shared" si="7"/>
        <v>0</v>
      </c>
      <c r="N72" s="240">
        <f>SUM(M72:M75)</f>
        <v>0</v>
      </c>
      <c r="O72" s="343"/>
      <c r="P72" s="344"/>
      <c r="Q72" s="301"/>
      <c r="R72" s="344"/>
      <c r="S72" s="295"/>
      <c r="T72" s="230" t="s">
        <v>115</v>
      </c>
      <c r="U72" s="251">
        <v>351</v>
      </c>
    </row>
    <row r="73" spans="2:22" ht="18.75" thickBot="1" x14ac:dyDescent="0.3">
      <c r="B73" s="88"/>
      <c r="C73" s="280"/>
      <c r="D73" s="137">
        <v>2</v>
      </c>
      <c r="E73" s="138" t="s">
        <v>62</v>
      </c>
      <c r="F73" s="139">
        <v>120</v>
      </c>
      <c r="G73" s="140"/>
      <c r="H73" s="141"/>
      <c r="I73" s="118"/>
      <c r="J73" s="142"/>
      <c r="K73" s="111">
        <f t="shared" si="6"/>
        <v>0</v>
      </c>
      <c r="L73" s="112">
        <f t="shared" si="3"/>
        <v>0</v>
      </c>
      <c r="M73" s="112">
        <f t="shared" si="7"/>
        <v>0</v>
      </c>
      <c r="N73" s="244"/>
      <c r="O73" s="345"/>
      <c r="P73" s="324"/>
      <c r="Q73" s="301"/>
      <c r="R73" s="324"/>
      <c r="S73" s="298"/>
      <c r="T73" s="235"/>
      <c r="U73" s="251"/>
    </row>
    <row r="74" spans="2:22" ht="18.75" thickBot="1" x14ac:dyDescent="0.3">
      <c r="B74" s="88"/>
      <c r="C74" s="280"/>
      <c r="D74" s="113">
        <v>3</v>
      </c>
      <c r="E74" s="138" t="s">
        <v>63</v>
      </c>
      <c r="F74" s="139">
        <v>120</v>
      </c>
      <c r="G74" s="140"/>
      <c r="H74" s="327"/>
      <c r="I74" s="357"/>
      <c r="J74" s="142"/>
      <c r="K74" s="111">
        <f t="shared" si="6"/>
        <v>0</v>
      </c>
      <c r="L74" s="112">
        <f t="shared" si="3"/>
        <v>0</v>
      </c>
      <c r="M74" s="112">
        <f t="shared" si="7"/>
        <v>0</v>
      </c>
      <c r="N74" s="244"/>
      <c r="O74" s="346"/>
      <c r="P74" s="324"/>
      <c r="Q74" s="301"/>
      <c r="R74" s="324"/>
      <c r="S74" s="298"/>
      <c r="T74" s="235"/>
      <c r="U74" s="251"/>
    </row>
    <row r="75" spans="2:22" ht="18.75" thickBot="1" x14ac:dyDescent="0.3">
      <c r="B75" s="88"/>
      <c r="C75" s="281"/>
      <c r="D75" s="143">
        <v>4</v>
      </c>
      <c r="E75" s="144" t="s">
        <v>64</v>
      </c>
      <c r="F75" s="145">
        <v>250</v>
      </c>
      <c r="G75" s="146"/>
      <c r="H75" s="348"/>
      <c r="I75" s="358"/>
      <c r="J75" s="147"/>
      <c r="K75" s="111">
        <f t="shared" si="6"/>
        <v>0</v>
      </c>
      <c r="L75" s="112">
        <f t="shared" ref="L75:L87" si="8">ROUND(H75*ROUND(I75,2),2)</f>
        <v>0</v>
      </c>
      <c r="M75" s="112">
        <f t="shared" si="7"/>
        <v>0</v>
      </c>
      <c r="N75" s="241"/>
      <c r="O75" s="347"/>
      <c r="P75" s="348"/>
      <c r="Q75" s="301"/>
      <c r="R75" s="349"/>
      <c r="S75" s="296"/>
      <c r="T75" s="231"/>
      <c r="U75" s="251"/>
    </row>
    <row r="76" spans="2:22" ht="15.75" thickBot="1" x14ac:dyDescent="0.3">
      <c r="B76" s="88"/>
      <c r="C76" s="81">
        <v>39</v>
      </c>
      <c r="D76" s="57">
        <v>1</v>
      </c>
      <c r="E76" s="12" t="s">
        <v>95</v>
      </c>
      <c r="F76" s="11">
        <v>20</v>
      </c>
      <c r="G76" s="13"/>
      <c r="H76" s="14"/>
      <c r="I76" s="37"/>
      <c r="J76" s="24"/>
      <c r="K76" s="16">
        <f t="shared" si="6"/>
        <v>0</v>
      </c>
      <c r="L76" s="17">
        <f t="shared" si="8"/>
        <v>0</v>
      </c>
      <c r="M76" s="17">
        <f t="shared" si="7"/>
        <v>0</v>
      </c>
      <c r="N76" s="16">
        <f>SUM(M76)</f>
        <v>0</v>
      </c>
      <c r="O76" s="300"/>
      <c r="P76" s="350"/>
      <c r="Q76" s="301"/>
      <c r="R76" s="301"/>
      <c r="S76" s="291"/>
      <c r="T76" s="20"/>
      <c r="U76" s="21">
        <v>351</v>
      </c>
    </row>
    <row r="77" spans="2:22" ht="15.75" thickBot="1" x14ac:dyDescent="0.3">
      <c r="B77" s="88"/>
      <c r="C77" s="82">
        <v>40</v>
      </c>
      <c r="D77" s="11">
        <v>1</v>
      </c>
      <c r="E77" s="53" t="s">
        <v>94</v>
      </c>
      <c r="F77" s="11">
        <v>280</v>
      </c>
      <c r="G77" s="40"/>
      <c r="H77" s="350"/>
      <c r="I77" s="359"/>
      <c r="J77" s="54"/>
      <c r="K77" s="16">
        <f t="shared" si="6"/>
        <v>0</v>
      </c>
      <c r="L77" s="17">
        <f t="shared" si="8"/>
        <v>0</v>
      </c>
      <c r="M77" s="17">
        <f t="shared" si="7"/>
        <v>0</v>
      </c>
      <c r="N77" s="16">
        <f t="shared" ref="N77:N79" si="9">SUM(M77)</f>
        <v>0</v>
      </c>
      <c r="O77" s="302"/>
      <c r="P77" s="350"/>
      <c r="Q77" s="301"/>
      <c r="R77" s="301"/>
      <c r="S77" s="291"/>
      <c r="T77" s="20"/>
      <c r="U77" s="21">
        <v>1329</v>
      </c>
    </row>
    <row r="78" spans="2:22" ht="18.75" thickBot="1" x14ac:dyDescent="0.3">
      <c r="B78" s="88"/>
      <c r="C78" s="82">
        <v>41</v>
      </c>
      <c r="D78" s="11">
        <v>1</v>
      </c>
      <c r="E78" s="53" t="s">
        <v>65</v>
      </c>
      <c r="F78" s="11">
        <v>200</v>
      </c>
      <c r="G78" s="40"/>
      <c r="H78" s="350"/>
      <c r="I78" s="359"/>
      <c r="J78" s="54"/>
      <c r="K78" s="16">
        <f t="shared" si="6"/>
        <v>0</v>
      </c>
      <c r="L78" s="17">
        <f t="shared" si="8"/>
        <v>0</v>
      </c>
      <c r="M78" s="17">
        <f t="shared" si="7"/>
        <v>0</v>
      </c>
      <c r="N78" s="16">
        <f t="shared" si="9"/>
        <v>0</v>
      </c>
      <c r="O78" s="302"/>
      <c r="P78" s="350"/>
      <c r="Q78" s="301"/>
      <c r="R78" s="301"/>
      <c r="S78" s="291"/>
      <c r="T78" s="20"/>
      <c r="U78" s="21">
        <v>375</v>
      </c>
    </row>
    <row r="79" spans="2:22" ht="18.75" thickBot="1" x14ac:dyDescent="0.3">
      <c r="B79" s="88"/>
      <c r="C79" s="82">
        <v>42</v>
      </c>
      <c r="D79" s="11">
        <v>1</v>
      </c>
      <c r="E79" s="53" t="s">
        <v>66</v>
      </c>
      <c r="F79" s="11">
        <v>70</v>
      </c>
      <c r="G79" s="40"/>
      <c r="H79" s="350"/>
      <c r="I79" s="359"/>
      <c r="J79" s="54"/>
      <c r="K79" s="16">
        <f t="shared" si="6"/>
        <v>0</v>
      </c>
      <c r="L79" s="17">
        <f t="shared" si="8"/>
        <v>0</v>
      </c>
      <c r="M79" s="17">
        <f t="shared" si="7"/>
        <v>0</v>
      </c>
      <c r="N79" s="16">
        <f t="shared" si="9"/>
        <v>0</v>
      </c>
      <c r="O79" s="302"/>
      <c r="P79" s="350"/>
      <c r="Q79" s="301"/>
      <c r="R79" s="301"/>
      <c r="S79" s="291"/>
      <c r="T79" s="20"/>
      <c r="U79" s="21">
        <v>434</v>
      </c>
    </row>
    <row r="80" spans="2:22" ht="22.5" customHeight="1" thickBot="1" x14ac:dyDescent="0.3">
      <c r="B80" s="88"/>
      <c r="C80" s="275">
        <v>43</v>
      </c>
      <c r="D80" s="90">
        <v>1</v>
      </c>
      <c r="E80" s="91" t="s">
        <v>67</v>
      </c>
      <c r="F80" s="92">
        <v>600</v>
      </c>
      <c r="G80" s="93"/>
      <c r="H80" s="94"/>
      <c r="I80" s="95"/>
      <c r="J80" s="127"/>
      <c r="K80" s="96">
        <f t="shared" si="6"/>
        <v>0</v>
      </c>
      <c r="L80" s="97">
        <f t="shared" si="8"/>
        <v>0</v>
      </c>
      <c r="M80" s="97">
        <f t="shared" si="7"/>
        <v>0</v>
      </c>
      <c r="N80" s="240">
        <f>SUM(M80:M81)</f>
        <v>0</v>
      </c>
      <c r="O80" s="314"/>
      <c r="P80" s="315"/>
      <c r="Q80" s="301"/>
      <c r="R80" s="316"/>
      <c r="S80" s="292"/>
      <c r="T80" s="236" t="s">
        <v>115</v>
      </c>
      <c r="U80" s="246">
        <v>375</v>
      </c>
    </row>
    <row r="81" spans="2:21" ht="21.75" customHeight="1" thickBot="1" x14ac:dyDescent="0.3">
      <c r="B81" s="88"/>
      <c r="C81" s="276"/>
      <c r="D81" s="98">
        <v>2</v>
      </c>
      <c r="E81" s="99" t="s">
        <v>68</v>
      </c>
      <c r="F81" s="100">
        <v>500</v>
      </c>
      <c r="G81" s="101"/>
      <c r="H81" s="102"/>
      <c r="I81" s="103"/>
      <c r="J81" s="104"/>
      <c r="K81" s="96">
        <f t="shared" si="6"/>
        <v>0</v>
      </c>
      <c r="L81" s="97">
        <f t="shared" si="8"/>
        <v>0</v>
      </c>
      <c r="M81" s="97">
        <f t="shared" si="7"/>
        <v>0</v>
      </c>
      <c r="N81" s="241"/>
      <c r="O81" s="306"/>
      <c r="P81" s="320"/>
      <c r="Q81" s="301"/>
      <c r="R81" s="321"/>
      <c r="S81" s="293"/>
      <c r="T81" s="238"/>
      <c r="U81" s="248"/>
    </row>
    <row r="82" spans="2:21" ht="15.75" thickBot="1" x14ac:dyDescent="0.3">
      <c r="B82" s="88"/>
      <c r="C82" s="285">
        <v>44</v>
      </c>
      <c r="D82" s="105">
        <v>1</v>
      </c>
      <c r="E82" s="106" t="s">
        <v>69</v>
      </c>
      <c r="F82" s="107">
        <v>22</v>
      </c>
      <c r="G82" s="108"/>
      <c r="H82" s="109"/>
      <c r="I82" s="110"/>
      <c r="J82" s="216"/>
      <c r="K82" s="111">
        <f t="shared" si="6"/>
        <v>0</v>
      </c>
      <c r="L82" s="112">
        <f t="shared" si="8"/>
        <v>0</v>
      </c>
      <c r="M82" s="112">
        <f t="shared" si="7"/>
        <v>0</v>
      </c>
      <c r="N82" s="242">
        <f>SUM(M82:M83)</f>
        <v>0</v>
      </c>
      <c r="O82" s="310"/>
      <c r="P82" s="326"/>
      <c r="Q82" s="301"/>
      <c r="R82" s="322"/>
      <c r="S82" s="295"/>
      <c r="T82" s="272" t="s">
        <v>115</v>
      </c>
      <c r="U82" s="249">
        <v>83</v>
      </c>
    </row>
    <row r="83" spans="2:21" ht="15.75" thickBot="1" x14ac:dyDescent="0.3">
      <c r="B83" s="88"/>
      <c r="C83" s="280"/>
      <c r="D83" s="113">
        <v>2</v>
      </c>
      <c r="E83" s="114" t="s">
        <v>70</v>
      </c>
      <c r="F83" s="115">
        <v>10</v>
      </c>
      <c r="G83" s="116"/>
      <c r="H83" s="117"/>
      <c r="I83" s="118"/>
      <c r="J83" s="119"/>
      <c r="K83" s="111">
        <f t="shared" si="6"/>
        <v>0</v>
      </c>
      <c r="L83" s="112">
        <f t="shared" si="8"/>
        <v>0</v>
      </c>
      <c r="M83" s="112">
        <f t="shared" si="7"/>
        <v>0</v>
      </c>
      <c r="N83" s="245"/>
      <c r="O83" s="323"/>
      <c r="P83" s="327"/>
      <c r="Q83" s="301"/>
      <c r="R83" s="324"/>
      <c r="S83" s="298"/>
      <c r="T83" s="273"/>
      <c r="U83" s="251"/>
    </row>
    <row r="84" spans="2:21" ht="15.75" thickBot="1" x14ac:dyDescent="0.3">
      <c r="B84" s="88"/>
      <c r="C84" s="281"/>
      <c r="D84" s="120">
        <v>3</v>
      </c>
      <c r="E84" s="121" t="s">
        <v>71</v>
      </c>
      <c r="F84" s="122">
        <v>4</v>
      </c>
      <c r="G84" s="123"/>
      <c r="H84" s="124"/>
      <c r="I84" s="125"/>
      <c r="J84" s="126"/>
      <c r="K84" s="111">
        <f t="shared" si="6"/>
        <v>0</v>
      </c>
      <c r="L84" s="112">
        <f t="shared" si="8"/>
        <v>0</v>
      </c>
      <c r="M84" s="112">
        <f t="shared" si="7"/>
        <v>0</v>
      </c>
      <c r="N84" s="243"/>
      <c r="O84" s="312"/>
      <c r="P84" s="328"/>
      <c r="Q84" s="301"/>
      <c r="R84" s="325"/>
      <c r="S84" s="296"/>
      <c r="T84" s="274"/>
      <c r="U84" s="250"/>
    </row>
    <row r="85" spans="2:21" ht="21" customHeight="1" thickBot="1" x14ac:dyDescent="0.3">
      <c r="B85" s="88"/>
      <c r="C85" s="275">
        <v>45</v>
      </c>
      <c r="D85" s="90">
        <v>1</v>
      </c>
      <c r="E85" s="91" t="s">
        <v>72</v>
      </c>
      <c r="F85" s="92">
        <v>100</v>
      </c>
      <c r="G85" s="93"/>
      <c r="H85" s="94"/>
      <c r="I85" s="95"/>
      <c r="J85" s="127"/>
      <c r="K85" s="96">
        <f t="shared" si="6"/>
        <v>0</v>
      </c>
      <c r="L85" s="97">
        <f t="shared" si="8"/>
        <v>0</v>
      </c>
      <c r="M85" s="97">
        <f t="shared" si="7"/>
        <v>0</v>
      </c>
      <c r="N85" s="240">
        <f>SUM(M85:M86)</f>
        <v>0</v>
      </c>
      <c r="O85" s="314"/>
      <c r="P85" s="315"/>
      <c r="Q85" s="301"/>
      <c r="R85" s="316"/>
      <c r="S85" s="292"/>
      <c r="T85" s="236" t="s">
        <v>115</v>
      </c>
      <c r="U85" s="262">
        <v>372</v>
      </c>
    </row>
    <row r="86" spans="2:21" ht="26.25" customHeight="1" thickBot="1" x14ac:dyDescent="0.3">
      <c r="B86" s="88"/>
      <c r="C86" s="276"/>
      <c r="D86" s="98">
        <v>2</v>
      </c>
      <c r="E86" s="99" t="s">
        <v>73</v>
      </c>
      <c r="F86" s="128">
        <v>120</v>
      </c>
      <c r="G86" s="101"/>
      <c r="H86" s="102"/>
      <c r="I86" s="103"/>
      <c r="J86" s="129"/>
      <c r="K86" s="96">
        <f t="shared" si="6"/>
        <v>0</v>
      </c>
      <c r="L86" s="97">
        <f t="shared" si="8"/>
        <v>0</v>
      </c>
      <c r="M86" s="97">
        <f t="shared" si="7"/>
        <v>0</v>
      </c>
      <c r="N86" s="241"/>
      <c r="O86" s="306"/>
      <c r="P86" s="320"/>
      <c r="Q86" s="301"/>
      <c r="R86" s="321"/>
      <c r="S86" s="293"/>
      <c r="T86" s="238"/>
      <c r="U86" s="263"/>
    </row>
    <row r="87" spans="2:21" ht="18.75" thickBot="1" x14ac:dyDescent="0.3">
      <c r="B87" s="88"/>
      <c r="C87" s="82">
        <v>46</v>
      </c>
      <c r="D87" s="11">
        <v>1</v>
      </c>
      <c r="E87" s="38" t="s">
        <v>74</v>
      </c>
      <c r="F87" s="11">
        <v>60</v>
      </c>
      <c r="G87" s="13"/>
      <c r="H87" s="14"/>
      <c r="I87" s="23"/>
      <c r="J87" s="25"/>
      <c r="K87" s="16">
        <f t="shared" si="6"/>
        <v>0</v>
      </c>
      <c r="L87" s="17">
        <f t="shared" si="8"/>
        <v>0</v>
      </c>
      <c r="M87" s="17">
        <f t="shared" si="7"/>
        <v>0</v>
      </c>
      <c r="N87" s="16">
        <f>SUM(M87)</f>
        <v>0</v>
      </c>
      <c r="O87" s="300"/>
      <c r="P87" s="350"/>
      <c r="Q87" s="301"/>
      <c r="R87" s="301"/>
      <c r="S87" s="291"/>
      <c r="T87" s="20"/>
      <c r="U87" s="21">
        <v>88</v>
      </c>
    </row>
    <row r="88" spans="2:21" x14ac:dyDescent="0.25">
      <c r="C88" s="3"/>
      <c r="D88" s="1"/>
      <c r="E88" s="1"/>
      <c r="F88" s="1"/>
      <c r="G88" s="1"/>
      <c r="H88" s="1"/>
      <c r="I88" s="1"/>
      <c r="J88" s="1"/>
      <c r="K88" s="1"/>
      <c r="L88" s="55">
        <f>SUM(L3:L87)</f>
        <v>0</v>
      </c>
      <c r="M88" s="55">
        <f>SUM(M3:M87)</f>
        <v>0</v>
      </c>
      <c r="N88" s="55">
        <f>SUM(N3:N87)</f>
        <v>0</v>
      </c>
      <c r="O88" s="1"/>
      <c r="P88" s="1"/>
      <c r="Q88" s="1"/>
      <c r="R88" s="1"/>
      <c r="S88" s="1"/>
      <c r="T88" s="1"/>
      <c r="U88" s="79">
        <f>SUM(U3:U87)</f>
        <v>15664</v>
      </c>
    </row>
    <row r="89" spans="2:21" x14ac:dyDescent="0.25">
      <c r="U89" s="9"/>
    </row>
    <row r="90" spans="2:21" x14ac:dyDescent="0.25">
      <c r="K90" s="70" t="s">
        <v>102</v>
      </c>
      <c r="L90" s="71" t="s">
        <v>103</v>
      </c>
      <c r="M90" s="71"/>
      <c r="N90" s="70"/>
      <c r="O90" s="70"/>
      <c r="P90" s="70"/>
      <c r="Q90" s="70"/>
      <c r="R90" s="72"/>
      <c r="U90" s="9"/>
    </row>
    <row r="91" spans="2:21" x14ac:dyDescent="0.25">
      <c r="K91" s="73" t="s">
        <v>104</v>
      </c>
      <c r="L91" s="70" t="s">
        <v>105</v>
      </c>
      <c r="M91" s="70"/>
      <c r="N91" s="70"/>
      <c r="O91" s="70"/>
      <c r="P91" s="70"/>
      <c r="Q91" s="70"/>
      <c r="R91" s="72"/>
      <c r="U91" s="9"/>
    </row>
    <row r="92" spans="2:21" x14ac:dyDescent="0.25">
      <c r="K92" s="73" t="s">
        <v>104</v>
      </c>
      <c r="L92" s="70" t="s">
        <v>106</v>
      </c>
      <c r="M92" s="70"/>
      <c r="N92" s="70"/>
      <c r="O92" s="70"/>
      <c r="P92" s="70"/>
      <c r="Q92" s="70"/>
      <c r="R92" s="72"/>
      <c r="U92" s="9"/>
    </row>
    <row r="93" spans="2:21" x14ac:dyDescent="0.25">
      <c r="K93" s="73" t="s">
        <v>104</v>
      </c>
      <c r="L93" s="70" t="s">
        <v>107</v>
      </c>
      <c r="M93" s="70"/>
      <c r="N93" s="70"/>
      <c r="O93" s="70"/>
      <c r="P93" s="70"/>
      <c r="Q93" s="70"/>
      <c r="R93" s="72"/>
      <c r="U93" s="9"/>
    </row>
    <row r="94" spans="2:21" x14ac:dyDescent="0.25">
      <c r="K94" s="73" t="s">
        <v>104</v>
      </c>
      <c r="L94" s="70" t="s">
        <v>108</v>
      </c>
      <c r="M94" s="70"/>
      <c r="N94" s="70"/>
      <c r="O94" s="70"/>
      <c r="P94" s="70"/>
      <c r="Q94" s="70"/>
      <c r="R94" s="72"/>
      <c r="U94" s="9"/>
    </row>
    <row r="95" spans="2:21" x14ac:dyDescent="0.25">
      <c r="K95" s="73" t="s">
        <v>104</v>
      </c>
      <c r="L95" s="70" t="s">
        <v>109</v>
      </c>
      <c r="M95" s="70"/>
      <c r="N95" s="70"/>
      <c r="O95" s="70"/>
      <c r="P95" s="70"/>
      <c r="Q95" s="70"/>
      <c r="R95" s="72"/>
      <c r="U95" s="9"/>
    </row>
    <row r="96" spans="2:21" ht="15.75" thickBot="1" x14ac:dyDescent="0.3">
      <c r="R96" s="74"/>
      <c r="U96" s="9"/>
    </row>
    <row r="97" spans="12:21" ht="16.5" thickBot="1" x14ac:dyDescent="0.3">
      <c r="L97" s="264" t="s">
        <v>110</v>
      </c>
      <c r="M97" s="265"/>
      <c r="N97" s="265"/>
      <c r="O97" s="265"/>
      <c r="P97" s="265"/>
      <c r="Q97" s="266"/>
      <c r="R97" s="74"/>
      <c r="U97" s="9"/>
    </row>
    <row r="98" spans="12:21" ht="15.75" x14ac:dyDescent="0.25">
      <c r="L98" s="267" t="s">
        <v>111</v>
      </c>
      <c r="M98" s="268"/>
      <c r="N98" s="269"/>
      <c r="O98" s="269"/>
      <c r="P98" s="270"/>
      <c r="Q98" s="271"/>
      <c r="R98" s="74"/>
      <c r="U98" s="9"/>
    </row>
    <row r="99" spans="12:21" ht="15.75" x14ac:dyDescent="0.25">
      <c r="L99" s="252" t="s">
        <v>112</v>
      </c>
      <c r="M99" s="253"/>
      <c r="N99" s="254"/>
      <c r="O99" s="254"/>
      <c r="P99" s="255"/>
      <c r="Q99" s="256"/>
      <c r="R99" s="74"/>
      <c r="U99" s="9"/>
    </row>
    <row r="100" spans="12:21" ht="15.75" x14ac:dyDescent="0.25">
      <c r="L100" s="252" t="s">
        <v>113</v>
      </c>
      <c r="M100" s="253"/>
      <c r="N100" s="254"/>
      <c r="O100" s="254"/>
      <c r="P100" s="255"/>
      <c r="Q100" s="256"/>
      <c r="R100" s="74"/>
      <c r="U100" s="9"/>
    </row>
    <row r="101" spans="12:21" ht="16.5" thickBot="1" x14ac:dyDescent="0.3">
      <c r="L101" s="257" t="s">
        <v>114</v>
      </c>
      <c r="M101" s="258"/>
      <c r="N101" s="259"/>
      <c r="O101" s="259"/>
      <c r="P101" s="260"/>
      <c r="Q101" s="261"/>
      <c r="R101" s="74"/>
      <c r="U101" s="9"/>
    </row>
    <row r="102" spans="12:21" x14ac:dyDescent="0.25">
      <c r="R102" s="74"/>
      <c r="U102" s="9"/>
    </row>
    <row r="103" spans="12:21" x14ac:dyDescent="0.25">
      <c r="U103" s="9"/>
    </row>
    <row r="104" spans="12:21" x14ac:dyDescent="0.25">
      <c r="U104" s="9"/>
    </row>
    <row r="105" spans="12:21" x14ac:dyDescent="0.25">
      <c r="U105" s="9"/>
    </row>
    <row r="106" spans="12:21" x14ac:dyDescent="0.25">
      <c r="U106" s="9"/>
    </row>
    <row r="107" spans="12:21" x14ac:dyDescent="0.25">
      <c r="U107" s="9"/>
    </row>
    <row r="108" spans="12:21" x14ac:dyDescent="0.25">
      <c r="U108" s="9"/>
    </row>
    <row r="109" spans="12:21" x14ac:dyDescent="0.25">
      <c r="U109" s="9"/>
    </row>
    <row r="110" spans="12:21" x14ac:dyDescent="0.25">
      <c r="U110" s="9"/>
    </row>
    <row r="111" spans="12:21" x14ac:dyDescent="0.25">
      <c r="U111" s="9"/>
    </row>
    <row r="112" spans="12:21" x14ac:dyDescent="0.25">
      <c r="U112" s="9"/>
    </row>
    <row r="113" spans="21:21" x14ac:dyDescent="0.25">
      <c r="U113" s="9"/>
    </row>
    <row r="114" spans="21:21" x14ac:dyDescent="0.25">
      <c r="U114" s="9"/>
    </row>
    <row r="115" spans="21:21" x14ac:dyDescent="0.25">
      <c r="U115" s="9"/>
    </row>
    <row r="116" spans="21:21" x14ac:dyDescent="0.25">
      <c r="U116" s="9"/>
    </row>
    <row r="117" spans="21:21" x14ac:dyDescent="0.25">
      <c r="U117" s="9"/>
    </row>
    <row r="118" spans="21:21" x14ac:dyDescent="0.25">
      <c r="U118" s="9"/>
    </row>
    <row r="119" spans="21:21" x14ac:dyDescent="0.25">
      <c r="U119" s="9"/>
    </row>
    <row r="120" spans="21:21" x14ac:dyDescent="0.25">
      <c r="U120" s="9"/>
    </row>
    <row r="121" spans="21:21" x14ac:dyDescent="0.25">
      <c r="U121" s="9"/>
    </row>
    <row r="122" spans="21:21" x14ac:dyDescent="0.25">
      <c r="U122" s="9"/>
    </row>
    <row r="123" spans="21:21" x14ac:dyDescent="0.25">
      <c r="U123" s="9"/>
    </row>
    <row r="124" spans="21:21" x14ac:dyDescent="0.25">
      <c r="U124" s="9"/>
    </row>
  </sheetData>
  <sheetProtection algorithmName="SHA-512" hashValue="vc7rL0nTolLjl/Yt1bLBmSRcuoG6xs37EjSVjtGgS66SQlNp8XsuoStfMnygcZLQvLiz5SQ/P9lHZlwGYMFrMA==" saltValue="eAh5uXLbhsXcGhCq8VMFBA==" spinCount="100000" sheet="1" objects="1" scenarios="1" autoFilter="0"/>
  <autoFilter ref="C2:U2" xr:uid="{00000000-0009-0000-0000-000000000000}"/>
  <mergeCells count="115">
    <mergeCell ref="S85:S86"/>
    <mergeCell ref="S63:S65"/>
    <mergeCell ref="S66:S67"/>
    <mergeCell ref="S68:S71"/>
    <mergeCell ref="S72:S75"/>
    <mergeCell ref="S80:S81"/>
    <mergeCell ref="S24:S25"/>
    <mergeCell ref="S26:S28"/>
    <mergeCell ref="S30:S33"/>
    <mergeCell ref="S34:S37"/>
    <mergeCell ref="S38:S40"/>
    <mergeCell ref="N80:N81"/>
    <mergeCell ref="N66:N67"/>
    <mergeCell ref="N63:N65"/>
    <mergeCell ref="N38:N40"/>
    <mergeCell ref="N26:N28"/>
    <mergeCell ref="N30:N33"/>
    <mergeCell ref="N34:N37"/>
    <mergeCell ref="N46:N48"/>
    <mergeCell ref="N68:N71"/>
    <mergeCell ref="N72:N75"/>
    <mergeCell ref="C5:C6"/>
    <mergeCell ref="C26:C28"/>
    <mergeCell ref="C24:C25"/>
    <mergeCell ref="C21:C23"/>
    <mergeCell ref="C17:C20"/>
    <mergeCell ref="C11:C14"/>
    <mergeCell ref="C9:C10"/>
    <mergeCell ref="C30:C33"/>
    <mergeCell ref="C82:C84"/>
    <mergeCell ref="C38:C40"/>
    <mergeCell ref="C34:C37"/>
    <mergeCell ref="C85:C86"/>
    <mergeCell ref="C80:C81"/>
    <mergeCell ref="C72:C75"/>
    <mergeCell ref="C68:C71"/>
    <mergeCell ref="C63:C65"/>
    <mergeCell ref="C66:C67"/>
    <mergeCell ref="C58:C59"/>
    <mergeCell ref="C46:C48"/>
    <mergeCell ref="C43:C44"/>
    <mergeCell ref="U5:U6"/>
    <mergeCell ref="U9:U10"/>
    <mergeCell ref="U11:U14"/>
    <mergeCell ref="U17:U20"/>
    <mergeCell ref="U21:U23"/>
    <mergeCell ref="U24:U25"/>
    <mergeCell ref="U26:U28"/>
    <mergeCell ref="U30:U33"/>
    <mergeCell ref="U34:U37"/>
    <mergeCell ref="U38:U40"/>
    <mergeCell ref="U43:U44"/>
    <mergeCell ref="U46:U48"/>
    <mergeCell ref="C55:C56"/>
    <mergeCell ref="U55:U56"/>
    <mergeCell ref="U58:U59"/>
    <mergeCell ref="T43:T44"/>
    <mergeCell ref="T58:T59"/>
    <mergeCell ref="T55:T56"/>
    <mergeCell ref="T46:T48"/>
    <mergeCell ref="S55:S56"/>
    <mergeCell ref="S43:S44"/>
    <mergeCell ref="S46:S48"/>
    <mergeCell ref="S58:S59"/>
    <mergeCell ref="N43:N44"/>
    <mergeCell ref="N55:N56"/>
    <mergeCell ref="N58:N59"/>
    <mergeCell ref="U63:U65"/>
    <mergeCell ref="U66:U67"/>
    <mergeCell ref="U68:U71"/>
    <mergeCell ref="U72:U75"/>
    <mergeCell ref="U80:U81"/>
    <mergeCell ref="L100:O100"/>
    <mergeCell ref="P100:Q100"/>
    <mergeCell ref="L101:O101"/>
    <mergeCell ref="P101:Q101"/>
    <mergeCell ref="U82:U84"/>
    <mergeCell ref="U85:U86"/>
    <mergeCell ref="L97:Q97"/>
    <mergeCell ref="L98:O98"/>
    <mergeCell ref="P98:Q98"/>
    <mergeCell ref="L99:O99"/>
    <mergeCell ref="P99:Q99"/>
    <mergeCell ref="T82:T84"/>
    <mergeCell ref="T85:T86"/>
    <mergeCell ref="N85:N86"/>
    <mergeCell ref="N82:N84"/>
    <mergeCell ref="S82:S84"/>
    <mergeCell ref="T80:T81"/>
    <mergeCell ref="T72:T75"/>
    <mergeCell ref="T68:T71"/>
    <mergeCell ref="T66:T67"/>
    <mergeCell ref="T63:T65"/>
    <mergeCell ref="T38:T40"/>
    <mergeCell ref="T34:T37"/>
    <mergeCell ref="T30:T33"/>
    <mergeCell ref="T26:T28"/>
    <mergeCell ref="T24:T25"/>
    <mergeCell ref="K1:N1"/>
    <mergeCell ref="T21:T23"/>
    <mergeCell ref="T17:T20"/>
    <mergeCell ref="T11:T14"/>
    <mergeCell ref="T9:T10"/>
    <mergeCell ref="T5:T6"/>
    <mergeCell ref="N5:N6"/>
    <mergeCell ref="N9:N10"/>
    <mergeCell ref="N21:N23"/>
    <mergeCell ref="N11:N14"/>
    <mergeCell ref="N17:N20"/>
    <mergeCell ref="S5:S6"/>
    <mergeCell ref="S9:S10"/>
    <mergeCell ref="S11:S14"/>
    <mergeCell ref="S17:S20"/>
    <mergeCell ref="S21:S23"/>
    <mergeCell ref="N24:N25"/>
  </mergeCells>
  <dataValidations count="1">
    <dataValidation type="list" allowBlank="1" showInputMessage="1" showErrorMessage="1" sqref="Q3:Q87" xr:uid="{7E18934E-25FD-48B4-8140-76762DB5B9E3}">
      <formula1>$L$91:$L$95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NFZ CHEMIA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ewerminska</dc:creator>
  <cp:lastModifiedBy>tkowalski</cp:lastModifiedBy>
  <cp:lastPrinted>2019-12-29T17:25:47Z</cp:lastPrinted>
  <dcterms:created xsi:type="dcterms:W3CDTF">2019-11-26T17:04:45Z</dcterms:created>
  <dcterms:modified xsi:type="dcterms:W3CDTF">2020-03-02T09:07:48Z</dcterms:modified>
</cp:coreProperties>
</file>